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ЦЕНОЧНЫЕ ПРОЦЕДУРЫ\па\"/>
    </mc:Choice>
  </mc:AlternateContent>
  <bookViews>
    <workbookView xWindow="0" yWindow="0" windowWidth="20370" windowHeight="89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X7" i="1" l="1"/>
  <c r="CY7" i="1" s="1"/>
  <c r="CX8" i="1"/>
  <c r="CY8" i="1" s="1"/>
  <c r="CX9" i="1"/>
  <c r="CY9" i="1" s="1"/>
  <c r="CX10" i="1"/>
  <c r="CY10" i="1" s="1"/>
  <c r="CX11" i="1"/>
  <c r="CY11" i="1" s="1"/>
  <c r="CX12" i="1"/>
  <c r="CY12" i="1" s="1"/>
  <c r="CX13" i="1"/>
  <c r="CY13" i="1" s="1"/>
  <c r="CX14" i="1"/>
  <c r="CY14" i="1" s="1"/>
  <c r="CX15" i="1"/>
  <c r="CX16" i="1"/>
  <c r="CY16" i="1" s="1"/>
  <c r="CX17" i="1"/>
  <c r="CY17" i="1" s="1"/>
  <c r="CZ17" i="1" s="1"/>
  <c r="CY15" i="1" l="1"/>
  <c r="CZ10" i="1"/>
  <c r="DA10" i="1" s="1"/>
  <c r="CZ11" i="1"/>
  <c r="DA11" i="1" s="1"/>
  <c r="CZ7" i="1"/>
  <c r="CZ14" i="1"/>
  <c r="DA14" i="1" s="1"/>
  <c r="CZ12" i="1"/>
  <c r="DA12" i="1" s="1"/>
  <c r="CZ9" i="1"/>
  <c r="CZ8" i="1"/>
  <c r="CZ13" i="1"/>
  <c r="DA17" i="1"/>
  <c r="DB17" i="1" s="1"/>
  <c r="CZ16" i="1"/>
  <c r="CX4" i="1"/>
  <c r="CY4" i="1" s="1"/>
  <c r="CX5" i="1"/>
  <c r="CX6" i="1"/>
  <c r="CY6" i="1" s="1"/>
  <c r="CX3" i="1"/>
  <c r="DA8" i="1" l="1"/>
  <c r="DB8" i="1" s="1"/>
  <c r="DC8" i="1" s="1"/>
  <c r="CZ6" i="1"/>
  <c r="DA6" i="1" s="1"/>
  <c r="DB12" i="1"/>
  <c r="DC17" i="1"/>
  <c r="DD17" i="1" s="1"/>
  <c r="DA7" i="1"/>
  <c r="DB7" i="1" s="1"/>
  <c r="CZ4" i="1"/>
  <c r="DA4" i="1" s="1"/>
  <c r="CZ15" i="1"/>
  <c r="DA15" i="1" s="1"/>
  <c r="CY5" i="1"/>
  <c r="CZ5" i="1" s="1"/>
  <c r="DA9" i="1"/>
  <c r="DB9" i="1" s="1"/>
  <c r="DA16" i="1"/>
  <c r="DB16" i="1" s="1"/>
  <c r="DB11" i="1"/>
  <c r="DA13" i="1"/>
  <c r="DB14" i="1"/>
  <c r="DC14" i="1" s="1"/>
  <c r="DB10" i="1"/>
  <c r="CY3" i="1"/>
  <c r="CZ3" i="1" s="1"/>
  <c r="DD8" i="1" l="1"/>
  <c r="DE8" i="1" s="1"/>
  <c r="DB6" i="1"/>
  <c r="DA5" i="1"/>
  <c r="DB5" i="1" s="1"/>
  <c r="DC5" i="1" s="1"/>
  <c r="DC12" i="1"/>
  <c r="DD12" i="1" s="1"/>
  <c r="DE12" i="1" s="1"/>
  <c r="DF12" i="1" s="1"/>
  <c r="DB4" i="1"/>
  <c r="DC9" i="1"/>
  <c r="DB15" i="1"/>
  <c r="DC15" i="1" s="1"/>
  <c r="DC7" i="1"/>
  <c r="DC10" i="1"/>
  <c r="DE17" i="1"/>
  <c r="DF17" i="1" s="1"/>
  <c r="DB13" i="1"/>
  <c r="DC16" i="1"/>
  <c r="DD16" i="1" s="1"/>
  <c r="DD14" i="1"/>
  <c r="DC11" i="1"/>
  <c r="DA3" i="1"/>
  <c r="DC6" i="1" l="1"/>
  <c r="DC4" i="1"/>
  <c r="DD4" i="1" s="1"/>
  <c r="DE4" i="1" s="1"/>
  <c r="DD7" i="1"/>
  <c r="DE7" i="1" s="1"/>
  <c r="DD9" i="1"/>
  <c r="DE9" i="1" s="1"/>
  <c r="DE16" i="1"/>
  <c r="DF16" i="1" s="1"/>
  <c r="DG16" i="1" s="1"/>
  <c r="DD5" i="1"/>
  <c r="DD15" i="1"/>
  <c r="DE15" i="1" s="1"/>
  <c r="DF15" i="1" s="1"/>
  <c r="DD11" i="1"/>
  <c r="DE11" i="1" s="1"/>
  <c r="DF11" i="1" s="1"/>
  <c r="DG17" i="1"/>
  <c r="DE14" i="1"/>
  <c r="DF14" i="1" s="1"/>
  <c r="DC13" i="1"/>
  <c r="DD13" i="1" s="1"/>
  <c r="DG12" i="1"/>
  <c r="DH12" i="1" s="1"/>
  <c r="DF8" i="1"/>
  <c r="DD10" i="1"/>
  <c r="DB3" i="1"/>
  <c r="DC3" i="1" s="1"/>
  <c r="DD6" i="1" l="1"/>
  <c r="DF9" i="1"/>
  <c r="DG9" i="1" s="1"/>
  <c r="DF7" i="1"/>
  <c r="DG7" i="1" s="1"/>
  <c r="DF4" i="1"/>
  <c r="DG4" i="1" s="1"/>
  <c r="DH4" i="1" s="1"/>
  <c r="DE5" i="1"/>
  <c r="DF5" i="1" s="1"/>
  <c r="DG15" i="1"/>
  <c r="DI12" i="1"/>
  <c r="DJ12" i="1" s="1"/>
  <c r="DE10" i="1"/>
  <c r="DF10" i="1" s="1"/>
  <c r="DG8" i="1"/>
  <c r="DG11" i="1"/>
  <c r="DH17" i="1"/>
  <c r="DE13" i="1"/>
  <c r="DH16" i="1"/>
  <c r="DI16" i="1" s="1"/>
  <c r="DG14" i="1"/>
  <c r="DD3" i="1"/>
  <c r="DH7" i="1" l="1"/>
  <c r="DI7" i="1" s="1"/>
  <c r="DG5" i="1"/>
  <c r="DH5" i="1" s="1"/>
  <c r="DI5" i="1" s="1"/>
  <c r="DE6" i="1"/>
  <c r="DF6" i="1" s="1"/>
  <c r="DI4" i="1"/>
  <c r="DJ4" i="1" s="1"/>
  <c r="DK4" i="1" s="1"/>
  <c r="DL4" i="1" s="1"/>
  <c r="DM4" i="1" s="1"/>
  <c r="DN4" i="1" s="1"/>
  <c r="DH9" i="1"/>
  <c r="DI9" i="1" s="1"/>
  <c r="DH15" i="1"/>
  <c r="DI15" i="1" s="1"/>
  <c r="DG10" i="1"/>
  <c r="DH10" i="1" s="1"/>
  <c r="DI17" i="1"/>
  <c r="DK12" i="1"/>
  <c r="DL12" i="1" s="1"/>
  <c r="DM12" i="1" s="1"/>
  <c r="DN12" i="1" s="1"/>
  <c r="DH14" i="1"/>
  <c r="DI14" i="1" s="1"/>
  <c r="DF13" i="1"/>
  <c r="DG13" i="1" s="1"/>
  <c r="DH13" i="1" s="1"/>
  <c r="DH8" i="1"/>
  <c r="DI8" i="1" s="1"/>
  <c r="DJ8" i="1" s="1"/>
  <c r="DK8" i="1" s="1"/>
  <c r="DL8" i="1" s="1"/>
  <c r="DM8" i="1" s="1"/>
  <c r="DN8" i="1" s="1"/>
  <c r="DO8" i="1" s="1"/>
  <c r="DP8" i="1" s="1"/>
  <c r="DQ8" i="1" s="1"/>
  <c r="DR8" i="1" s="1"/>
  <c r="DS8" i="1" s="1"/>
  <c r="DJ16" i="1"/>
  <c r="DH11" i="1"/>
  <c r="DE3" i="1"/>
  <c r="DF3" i="1" s="1"/>
  <c r="DO4" i="1" l="1"/>
  <c r="DP4" i="1" s="1"/>
  <c r="DQ4" i="1" s="1"/>
  <c r="DR4" i="1" s="1"/>
  <c r="DS4" i="1" s="1"/>
  <c r="DJ5" i="1"/>
  <c r="DK5" i="1" s="1"/>
  <c r="DL5" i="1" s="1"/>
  <c r="DM5" i="1" s="1"/>
  <c r="DN5" i="1" s="1"/>
  <c r="DI10" i="1"/>
  <c r="DG6" i="1"/>
  <c r="DJ9" i="1"/>
  <c r="DK9" i="1" s="1"/>
  <c r="DL9" i="1" s="1"/>
  <c r="DM9" i="1" s="1"/>
  <c r="DN9" i="1" s="1"/>
  <c r="DJ17" i="1"/>
  <c r="DK17" i="1" s="1"/>
  <c r="DJ10" i="1"/>
  <c r="DK10" i="1" s="1"/>
  <c r="DJ15" i="1"/>
  <c r="DI11" i="1"/>
  <c r="DJ11" i="1" s="1"/>
  <c r="DK11" i="1" s="1"/>
  <c r="DL11" i="1" s="1"/>
  <c r="DM11" i="1" s="1"/>
  <c r="DN11" i="1" s="1"/>
  <c r="DO11" i="1" s="1"/>
  <c r="DK16" i="1"/>
  <c r="DI13" i="1"/>
  <c r="DJ13" i="1" s="1"/>
  <c r="DK13" i="1" s="1"/>
  <c r="DL13" i="1" s="1"/>
  <c r="DM13" i="1" s="1"/>
  <c r="DN13" i="1" s="1"/>
  <c r="DO13" i="1" s="1"/>
  <c r="DP13" i="1" s="1"/>
  <c r="DQ13" i="1" s="1"/>
  <c r="DR13" i="1" s="1"/>
  <c r="DS13" i="1" s="1"/>
  <c r="DO12" i="1"/>
  <c r="DP12" i="1" s="1"/>
  <c r="DQ12" i="1" s="1"/>
  <c r="DR12" i="1" s="1"/>
  <c r="DS12" i="1" s="1"/>
  <c r="DJ7" i="1"/>
  <c r="DK7" i="1" s="1"/>
  <c r="DL7" i="1" s="1"/>
  <c r="DM7" i="1" s="1"/>
  <c r="DN7" i="1" s="1"/>
  <c r="DO7" i="1" s="1"/>
  <c r="DP7" i="1" s="1"/>
  <c r="DQ7" i="1" s="1"/>
  <c r="DR7" i="1" s="1"/>
  <c r="DS7" i="1" s="1"/>
  <c r="DJ14" i="1"/>
  <c r="DG3" i="1"/>
  <c r="DH3" i="1" s="1"/>
  <c r="DI3" i="1" s="1"/>
  <c r="DJ3" i="1" s="1"/>
  <c r="DK3" i="1" s="1"/>
  <c r="DL3" i="1" s="1"/>
  <c r="DM3" i="1" s="1"/>
  <c r="DO5" i="1" l="1"/>
  <c r="DP5" i="1" s="1"/>
  <c r="DQ5" i="1" s="1"/>
  <c r="DR5" i="1" s="1"/>
  <c r="DS5" i="1" s="1"/>
  <c r="DH6" i="1"/>
  <c r="DI6" i="1" s="1"/>
  <c r="DJ6" i="1" s="1"/>
  <c r="DO9" i="1"/>
  <c r="DP9" i="1" s="1"/>
  <c r="DQ9" i="1" s="1"/>
  <c r="DR9" i="1" s="1"/>
  <c r="DS9" i="1" s="1"/>
  <c r="DL10" i="1"/>
  <c r="DM10" i="1" s="1"/>
  <c r="DN10" i="1" s="1"/>
  <c r="DO10" i="1" s="1"/>
  <c r="DP10" i="1" s="1"/>
  <c r="DQ10" i="1" s="1"/>
  <c r="DR10" i="1" s="1"/>
  <c r="DS10" i="1" s="1"/>
  <c r="DK15" i="1"/>
  <c r="DL17" i="1"/>
  <c r="DL16" i="1"/>
  <c r="DM16" i="1" s="1"/>
  <c r="DP11" i="1"/>
  <c r="DQ11" i="1" s="1"/>
  <c r="DR11" i="1" s="1"/>
  <c r="DS11" i="1" s="1"/>
  <c r="DK14" i="1"/>
  <c r="DN3" i="1"/>
  <c r="DO3" i="1" s="1"/>
  <c r="DP3" i="1" s="1"/>
  <c r="DQ3" i="1" s="1"/>
  <c r="DR3" i="1" s="1"/>
  <c r="DS3" i="1" s="1"/>
  <c r="DK6" i="1" l="1"/>
  <c r="DL6" i="1" s="1"/>
  <c r="DM6" i="1" s="1"/>
  <c r="DL14" i="1"/>
  <c r="DM14" i="1" s="1"/>
  <c r="DN16" i="1"/>
  <c r="DM17" i="1"/>
  <c r="DL15" i="1"/>
  <c r="DN6" i="1" l="1"/>
  <c r="DO6" i="1" s="1"/>
  <c r="DN17" i="1"/>
  <c r="DO17" i="1" s="1"/>
  <c r="DN14" i="1"/>
  <c r="DO16" i="1"/>
  <c r="DP16" i="1" s="1"/>
  <c r="DM15" i="1"/>
  <c r="DN15" i="1" s="1"/>
  <c r="DO15" i="1" s="1"/>
  <c r="DP6" i="1" l="1"/>
  <c r="DQ6" i="1" s="1"/>
  <c r="DR6" i="1" s="1"/>
  <c r="DS6" i="1" s="1"/>
  <c r="DQ16" i="1"/>
  <c r="DR16" i="1" s="1"/>
  <c r="DS16" i="1" s="1"/>
  <c r="DO14" i="1"/>
  <c r="DP14" i="1" s="1"/>
  <c r="DQ14" i="1" s="1"/>
  <c r="DR14" i="1" s="1"/>
  <c r="DS14" i="1" s="1"/>
  <c r="DP17" i="1"/>
  <c r="DP15" i="1"/>
  <c r="DQ15" i="1" s="1"/>
  <c r="DR15" i="1" s="1"/>
  <c r="DS15" i="1" s="1"/>
  <c r="DQ17" i="1" l="1"/>
  <c r="DR17" i="1" s="1"/>
  <c r="DS17" i="1" s="1"/>
</calcChain>
</file>

<file path=xl/sharedStrings.xml><?xml version="1.0" encoding="utf-8"?>
<sst xmlns="http://schemas.openxmlformats.org/spreadsheetml/2006/main" count="390" uniqueCount="59">
  <si>
    <t>сентябрь</t>
  </si>
  <si>
    <t>октябрь</t>
  </si>
  <si>
    <t>ноябрь</t>
  </si>
  <si>
    <t>декабрь</t>
  </si>
  <si>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</si>
  <si>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</si>
  <si>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</si>
  <si>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</si>
  <si>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</si>
  <si>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</si>
  <si>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</si>
  <si>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</si>
  <si>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</si>
  <si>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</t>
  </si>
  <si>
    <t>ИЗО</t>
  </si>
  <si>
    <t xml:space="preserve">
</t>
  </si>
  <si>
    <t>3а</t>
  </si>
  <si>
    <t>ФЗР</t>
  </si>
  <si>
    <t>3б</t>
  </si>
  <si>
    <t>МУЗ</t>
  </si>
  <si>
    <t>ИСТ</t>
  </si>
  <si>
    <t>4а</t>
  </si>
  <si>
    <t>Обществознание</t>
  </si>
  <si>
    <t>ОБЩ</t>
  </si>
  <si>
    <t>4б</t>
  </si>
  <si>
    <t>ГЕО</t>
  </si>
  <si>
    <t>Алгебра</t>
  </si>
  <si>
    <t>АЛГ</t>
  </si>
  <si>
    <t>5а</t>
  </si>
  <si>
    <t>ГЕМ</t>
  </si>
  <si>
    <t>5б</t>
  </si>
  <si>
    <t>ИНФ</t>
  </si>
  <si>
    <t>6а</t>
  </si>
  <si>
    <t>ФИЗ</t>
  </si>
  <si>
    <t>6б</t>
  </si>
  <si>
    <t>ХИМ</t>
  </si>
  <si>
    <t>БИО</t>
  </si>
  <si>
    <t>7а</t>
  </si>
  <si>
    <t>7б</t>
  </si>
  <si>
    <t>8а</t>
  </si>
  <si>
    <t>9а</t>
  </si>
  <si>
    <t>9б</t>
  </si>
  <si>
    <t>Геометрия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</si>
  <si>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</si>
  <si>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</si>
  <si>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</si>
  <si>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</si>
  <si>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</si>
  <si>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</si>
  <si>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</si>
  <si>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</si>
  <si>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</si>
  <si>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</si>
  <si>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</si>
  <si>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</si>
  <si>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</si>
  <si>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</si>
  <si>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Физ-ра</t>
  </si>
  <si>
    <t>ОДНКР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</si>
</sst>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2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9" borderId="1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575"/>
  <sheetViews>
    <sheetView tabSelected="1" zoomScale="80" zoomScaleNormal="80" workbookViewId="0">
      <pane xSplit="4" ySplit="2" topLeftCell="BQ3" activePane="bottomRight" state="frozen"/>
      <selection pane="topRight" activeCell="E1" sqref="E1"/>
      <selection pane="bottomLeft" activeCell="A3" sqref="A3"/>
      <selection pane="bottomRight" activeCell="CS11" sqref="CS11"/>
    </sheetView>
  </sheetViews>
  <sheetFormatPr defaultRowHeight="15" customHeight="1" x14ac:dyDescent="0.25"/>
  <cols>
    <col min="1" max="1" width="14.25" style="5" customWidth="1"/>
    <col min="2" max="2" width="4.5" style="14" customWidth="1"/>
    <col min="3" max="3" width="2.25" customWidth="1"/>
    <col min="4" max="4" width="5.375" style="23" customWidth="1"/>
    <col min="5" max="51" width="4.75" style="25" customWidth="1"/>
    <col min="52" max="52" width="5" style="25" customWidth="1"/>
    <col min="53" max="101" width="4.75" style="25" customWidth="1"/>
    <col min="102" max="110" width="4.75" style="23" customWidth="1"/>
    <col min="111" max="111" width="5.25" style="23" customWidth="1"/>
    <col min="112" max="117" width="4.75" style="23" customWidth="1"/>
    <col min="118" max="118" width="5.625" style="23" customWidth="1"/>
    <col min="119" max="120" width="4.75" style="23" customWidth="1"/>
    <col min="121" max="121" width="5.875" style="2" customWidth="1"/>
    <col min="122" max="122" width="5.625" style="2" customWidth="1"/>
    <col min="123" max="123" width="5.75" customWidth="1"/>
    <col min="124" max="1026" width="12.875" customWidth="1"/>
  </cols>
  <sheetData>
    <row r="1" spans="1:123" s="8" customFormat="1" ht="30" customHeight="1" x14ac:dyDescent="0.2">
      <c r="A1" s="41" t="s">
        <v>53</v>
      </c>
      <c r="B1" s="41"/>
      <c r="D1" s="19"/>
      <c r="E1" s="53" t="s">
        <v>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6"/>
      <c r="AC1" s="20"/>
      <c r="AD1" s="20"/>
      <c r="AE1" s="20"/>
      <c r="AF1" s="20" t="s">
        <v>1</v>
      </c>
      <c r="AG1" s="20"/>
      <c r="AH1" s="20"/>
      <c r="AI1" s="20"/>
      <c r="AJ1" s="20"/>
      <c r="AK1" s="20"/>
      <c r="AL1" s="20"/>
      <c r="AM1" s="20"/>
      <c r="AN1" s="20"/>
      <c r="AO1" s="20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42" t="s">
        <v>2</v>
      </c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4"/>
      <c r="BX1" s="55" t="s">
        <v>3</v>
      </c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45" t="s">
        <v>54</v>
      </c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</row>
    <row r="2" spans="1:123" s="8" customFormat="1" ht="16.149999999999999" customHeight="1" x14ac:dyDescent="0.2">
      <c r="A2" s="7" t="s">
        <v>26</v>
      </c>
      <c r="B2" s="15" t="s">
        <v>27</v>
      </c>
      <c r="D2" s="29" t="s">
        <v>55</v>
      </c>
      <c r="E2" s="34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12</v>
      </c>
      <c r="L2" s="9">
        <v>13</v>
      </c>
      <c r="M2" s="9">
        <v>14</v>
      </c>
      <c r="N2" s="9">
        <v>15</v>
      </c>
      <c r="O2" s="9">
        <v>16</v>
      </c>
      <c r="P2" s="9">
        <v>17</v>
      </c>
      <c r="Q2" s="9">
        <v>19</v>
      </c>
      <c r="R2" s="9">
        <v>20</v>
      </c>
      <c r="S2" s="9">
        <v>21</v>
      </c>
      <c r="T2" s="9">
        <v>22</v>
      </c>
      <c r="U2" s="9">
        <v>23</v>
      </c>
      <c r="V2" s="9">
        <v>24</v>
      </c>
      <c r="W2" s="9">
        <v>26</v>
      </c>
      <c r="X2" s="9">
        <v>27</v>
      </c>
      <c r="Y2" s="9">
        <v>28</v>
      </c>
      <c r="Z2" s="9">
        <v>29</v>
      </c>
      <c r="AA2" s="9">
        <v>30</v>
      </c>
      <c r="AB2" s="9">
        <v>2</v>
      </c>
      <c r="AC2" s="9">
        <v>3</v>
      </c>
      <c r="AD2" s="9">
        <v>4</v>
      </c>
      <c r="AE2" s="9">
        <v>5</v>
      </c>
      <c r="AF2" s="9">
        <v>6</v>
      </c>
      <c r="AG2" s="9">
        <v>7</v>
      </c>
      <c r="AH2" s="9">
        <v>8</v>
      </c>
      <c r="AI2" s="9">
        <v>10</v>
      </c>
      <c r="AJ2" s="9">
        <v>11</v>
      </c>
      <c r="AK2" s="9">
        <v>12</v>
      </c>
      <c r="AL2" s="9">
        <v>13</v>
      </c>
      <c r="AM2" s="9">
        <v>14</v>
      </c>
      <c r="AN2" s="9">
        <v>15</v>
      </c>
      <c r="AO2" s="9">
        <v>17</v>
      </c>
      <c r="AP2" s="9">
        <v>18</v>
      </c>
      <c r="AQ2" s="9">
        <v>19</v>
      </c>
      <c r="AR2" s="10">
        <v>20</v>
      </c>
      <c r="AS2" s="9">
        <v>21</v>
      </c>
      <c r="AT2" s="9">
        <v>22</v>
      </c>
      <c r="AU2" s="9">
        <v>24</v>
      </c>
      <c r="AV2" s="9">
        <v>25</v>
      </c>
      <c r="AW2" s="9">
        <v>26</v>
      </c>
      <c r="AX2" s="9">
        <v>27</v>
      </c>
      <c r="AY2" s="9">
        <v>28</v>
      </c>
      <c r="AZ2" s="9">
        <v>29</v>
      </c>
      <c r="BA2" s="9">
        <v>7</v>
      </c>
      <c r="BB2" s="9">
        <v>8</v>
      </c>
      <c r="BC2" s="9">
        <v>9</v>
      </c>
      <c r="BD2" s="9">
        <v>10</v>
      </c>
      <c r="BE2" s="9">
        <v>11</v>
      </c>
      <c r="BF2" s="9">
        <v>12</v>
      </c>
      <c r="BG2" s="9">
        <v>13</v>
      </c>
      <c r="BH2" s="9">
        <v>14</v>
      </c>
      <c r="BI2" s="9">
        <v>15</v>
      </c>
      <c r="BJ2" s="9">
        <v>16</v>
      </c>
      <c r="BK2" s="9">
        <v>17</v>
      </c>
      <c r="BL2" s="9">
        <v>18</v>
      </c>
      <c r="BM2" s="9">
        <v>19</v>
      </c>
      <c r="BN2" s="9">
        <v>20</v>
      </c>
      <c r="BO2" s="9">
        <v>21</v>
      </c>
      <c r="BP2" s="9">
        <v>22</v>
      </c>
      <c r="BQ2" s="9">
        <v>23</v>
      </c>
      <c r="BR2" s="9">
        <v>24</v>
      </c>
      <c r="BS2" s="9">
        <v>25</v>
      </c>
      <c r="BT2" s="9">
        <v>26</v>
      </c>
      <c r="BU2" s="9">
        <v>28</v>
      </c>
      <c r="BV2" s="9">
        <v>29</v>
      </c>
      <c r="BW2" s="9">
        <v>30</v>
      </c>
      <c r="BX2" s="9">
        <v>1</v>
      </c>
      <c r="BY2" s="9">
        <v>2</v>
      </c>
      <c r="BZ2" s="9">
        <v>3</v>
      </c>
      <c r="CA2" s="9">
        <v>5</v>
      </c>
      <c r="CB2" s="9">
        <v>6</v>
      </c>
      <c r="CC2" s="9">
        <v>7</v>
      </c>
      <c r="CD2" s="9">
        <v>8</v>
      </c>
      <c r="CE2" s="9">
        <v>9</v>
      </c>
      <c r="CF2" s="9">
        <v>10</v>
      </c>
      <c r="CG2" s="9">
        <v>12</v>
      </c>
      <c r="CH2" s="9">
        <v>13</v>
      </c>
      <c r="CI2" s="9">
        <v>14</v>
      </c>
      <c r="CJ2" s="9">
        <v>15</v>
      </c>
      <c r="CK2" s="9">
        <v>16</v>
      </c>
      <c r="CL2" s="9">
        <v>17</v>
      </c>
      <c r="CM2" s="9">
        <v>19</v>
      </c>
      <c r="CN2" s="9">
        <v>20</v>
      </c>
      <c r="CO2" s="9">
        <v>21</v>
      </c>
      <c r="CP2" s="9">
        <v>22</v>
      </c>
      <c r="CQ2" s="9">
        <v>23</v>
      </c>
      <c r="CR2" s="9">
        <v>24</v>
      </c>
      <c r="CS2" s="9">
        <v>25</v>
      </c>
      <c r="CT2" s="9">
        <v>26</v>
      </c>
      <c r="CU2" s="9">
        <v>27</v>
      </c>
      <c r="CV2" s="9">
        <v>28</v>
      </c>
      <c r="CW2" s="10">
        <v>29</v>
      </c>
      <c r="CX2" s="24" t="s">
        <v>9</v>
      </c>
      <c r="CY2" s="24" t="s">
        <v>5</v>
      </c>
      <c r="CZ2" s="24" t="s">
        <v>27</v>
      </c>
      <c r="DA2" s="24" t="s">
        <v>29</v>
      </c>
      <c r="DB2" s="24" t="s">
        <v>13</v>
      </c>
      <c r="DC2" s="24" t="s">
        <v>36</v>
      </c>
      <c r="DD2" s="24" t="s">
        <v>25</v>
      </c>
      <c r="DE2" s="24" t="s">
        <v>31</v>
      </c>
      <c r="DF2" s="24" t="s">
        <v>20</v>
      </c>
      <c r="DG2" s="24" t="s">
        <v>23</v>
      </c>
      <c r="DH2" s="24" t="s">
        <v>33</v>
      </c>
      <c r="DI2" s="24" t="s">
        <v>35</v>
      </c>
      <c r="DJ2" s="24" t="s">
        <v>11</v>
      </c>
      <c r="DK2" s="24" t="s">
        <v>43</v>
      </c>
      <c r="DL2" s="24" t="s">
        <v>44</v>
      </c>
      <c r="DM2" s="24" t="s">
        <v>7</v>
      </c>
      <c r="DN2" s="24" t="s">
        <v>48</v>
      </c>
      <c r="DO2" s="24" t="s">
        <v>17</v>
      </c>
      <c r="DP2" s="24" t="s">
        <v>19</v>
      </c>
      <c r="DQ2" s="24" t="s">
        <v>47</v>
      </c>
      <c r="DR2" s="24" t="s">
        <v>52</v>
      </c>
      <c r="DS2" s="24" t="s">
        <v>50</v>
      </c>
    </row>
    <row r="3" spans="1:123" ht="16.149999999999999" customHeight="1" x14ac:dyDescent="0.2">
      <c r="A3" s="6" t="s">
        <v>10</v>
      </c>
      <c r="B3" s="16" t="s">
        <v>11</v>
      </c>
      <c r="D3" s="31" t="s">
        <v>8</v>
      </c>
      <c r="E3" s="21"/>
      <c r="F3" s="21"/>
      <c r="G3" s="21"/>
      <c r="H3" s="21"/>
      <c r="I3" s="21"/>
      <c r="J3" s="21"/>
      <c r="K3" s="21" t="s">
        <v>5</v>
      </c>
      <c r="L3" s="21"/>
      <c r="M3" s="21"/>
      <c r="N3" s="21"/>
      <c r="O3" s="21"/>
      <c r="P3" s="21"/>
      <c r="Q3" s="21"/>
      <c r="R3" s="21"/>
      <c r="S3" s="21" t="s">
        <v>9</v>
      </c>
      <c r="T3" s="21"/>
      <c r="U3" s="21"/>
      <c r="V3" s="21"/>
      <c r="W3" s="21"/>
      <c r="X3" s="21"/>
      <c r="Y3" s="21" t="s">
        <v>5</v>
      </c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 t="s">
        <v>5</v>
      </c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 t="s">
        <v>5</v>
      </c>
      <c r="BI3" s="21"/>
      <c r="BJ3" s="21" t="s">
        <v>9</v>
      </c>
      <c r="BK3" s="21" t="s">
        <v>13</v>
      </c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 t="s">
        <v>5</v>
      </c>
      <c r="CB3" s="21"/>
      <c r="CC3" s="21"/>
      <c r="CD3" s="21"/>
      <c r="CE3" s="21"/>
      <c r="CF3" s="21"/>
      <c r="CG3" s="21" t="s">
        <v>11</v>
      </c>
      <c r="CH3" s="21"/>
      <c r="CI3" s="21"/>
      <c r="CJ3" s="21"/>
      <c r="CK3" s="21"/>
      <c r="CL3" s="21"/>
      <c r="CM3" s="21" t="s">
        <v>9</v>
      </c>
      <c r="CN3" s="21"/>
      <c r="CO3" s="21" t="s">
        <v>5</v>
      </c>
      <c r="CP3" s="21"/>
      <c r="CQ3" s="21"/>
      <c r="CR3" s="21"/>
      <c r="CS3" s="21"/>
      <c r="CT3" s="21"/>
      <c r="CU3" s="21"/>
      <c r="CV3" s="21"/>
      <c r="CW3" s="21"/>
      <c r="CX3" s="33">
        <f>COUNTIF(E3:CW3,"МАТ")</f>
        <v>3</v>
      </c>
      <c r="CY3" s="24">
        <f>COUNTIF(F3:CX3,"РУС")</f>
        <v>6</v>
      </c>
      <c r="CZ3" s="24">
        <f>COUNTIF(G3:CY3,"АЛГ")</f>
        <v>0</v>
      </c>
      <c r="DA3" s="24">
        <f>COUNTIF(H3:CZ3,"ГЕМ")</f>
        <v>0</v>
      </c>
      <c r="DB3" s="24">
        <f>COUNTIF(I3:DA3,"ОКР")</f>
        <v>1</v>
      </c>
      <c r="DC3" s="24">
        <f>COUNTIF(J3:DB3,"БИО")</f>
        <v>0</v>
      </c>
      <c r="DD3" s="24">
        <f>COUNTIF(K3:DC3,"ГЕО")</f>
        <v>0</v>
      </c>
      <c r="DE3" s="24">
        <f>COUNTIF(L3:DD3,"ИНФ")</f>
        <v>0</v>
      </c>
      <c r="DF3" s="24">
        <f>COUNTIF(M3:DE3,"ИСТ")</f>
        <v>0</v>
      </c>
      <c r="DG3" s="24">
        <f>COUNTIF(N3:DF3,"ОБЩ")</f>
        <v>0</v>
      </c>
      <c r="DH3" s="24">
        <f>COUNTIF(O3:DG3,"ФИЗ")</f>
        <v>0</v>
      </c>
      <c r="DI3" s="24">
        <f>COUNTIF(P3:DH3,"ХИМ")</f>
        <v>0</v>
      </c>
      <c r="DJ3" s="24">
        <f>COUNTIF(Q3:DI3,"АНГ")</f>
        <v>1</v>
      </c>
      <c r="DK3" s="24">
        <f>COUNTIF(R3:DJ3,"НЕМ")</f>
        <v>0</v>
      </c>
      <c r="DL3" s="24">
        <f>COUNTIF(S3:DK3,"ФРА")</f>
        <v>0</v>
      </c>
      <c r="DM3" s="24">
        <f>COUNTIF(T3:DL3,"ЛИТ")</f>
        <v>0</v>
      </c>
      <c r="DN3" s="24">
        <f>COUNTIF(U3:DM3,"ОБЖ")</f>
        <v>0</v>
      </c>
      <c r="DO3" s="24">
        <f>COUNTIF(V3:DN3,"ФЗР")</f>
        <v>0</v>
      </c>
      <c r="DP3" s="24">
        <f>COUNTIF(W3:DO3,"МУЗ")</f>
        <v>0</v>
      </c>
      <c r="DQ3" s="24">
        <f>COUNTIF(X3:DP3,"ТЕХ")</f>
        <v>0</v>
      </c>
      <c r="DR3" s="24">
        <f>COUNTIF(Y3:DQ3,"АСТ")</f>
        <v>0</v>
      </c>
      <c r="DS3" s="24">
        <f>COUNTIF(Z3:DR3,"КУБ")</f>
        <v>0</v>
      </c>
    </row>
    <row r="4" spans="1:123" ht="16.149999999999999" customHeight="1" x14ac:dyDescent="0.2">
      <c r="A4" s="4" t="s">
        <v>51</v>
      </c>
      <c r="B4" s="16" t="s">
        <v>52</v>
      </c>
      <c r="D4" s="32" t="s">
        <v>12</v>
      </c>
      <c r="E4" s="21"/>
      <c r="F4" s="21"/>
      <c r="G4" s="21"/>
      <c r="H4" s="21"/>
      <c r="I4" s="21"/>
      <c r="J4" s="21"/>
      <c r="K4" s="21" t="s">
        <v>5</v>
      </c>
      <c r="L4" s="21"/>
      <c r="M4" s="21"/>
      <c r="N4" s="21"/>
      <c r="O4" s="21"/>
      <c r="P4" s="21"/>
      <c r="Q4" s="21"/>
      <c r="R4" s="21"/>
      <c r="S4" s="21" t="s">
        <v>9</v>
      </c>
      <c r="T4" s="21"/>
      <c r="U4" s="21"/>
      <c r="V4" s="21"/>
      <c r="W4" s="21"/>
      <c r="X4" s="21"/>
      <c r="Y4" s="21" t="s">
        <v>5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 t="s">
        <v>5</v>
      </c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 t="s">
        <v>5</v>
      </c>
      <c r="BI4" s="21"/>
      <c r="BJ4" s="21" t="s">
        <v>9</v>
      </c>
      <c r="BK4" s="21" t="s">
        <v>13</v>
      </c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 t="s">
        <v>5</v>
      </c>
      <c r="CB4" s="21"/>
      <c r="CC4" s="21"/>
      <c r="CD4" s="21"/>
      <c r="CE4" s="21"/>
      <c r="CF4" s="21"/>
      <c r="CG4" s="21" t="s">
        <v>11</v>
      </c>
      <c r="CH4" s="21"/>
      <c r="CI4" s="21"/>
      <c r="CJ4" s="21"/>
      <c r="CK4" s="21"/>
      <c r="CL4" s="21"/>
      <c r="CM4" s="21" t="s">
        <v>9</v>
      </c>
      <c r="CN4" s="21"/>
      <c r="CO4" s="21" t="s">
        <v>5</v>
      </c>
      <c r="CP4" s="21"/>
      <c r="CQ4" s="21"/>
      <c r="CR4" s="21"/>
      <c r="CS4" s="21"/>
      <c r="CT4" s="21"/>
      <c r="CU4" s="21"/>
      <c r="CV4" s="21"/>
      <c r="CW4" s="21"/>
      <c r="CX4" s="33">
        <f>COUNTIF(E4:CW4,"МАТ")</f>
        <v>3</v>
      </c>
      <c r="CY4" s="24">
        <f>COUNTIF(F4:CX4,"РУС")</f>
        <v>6</v>
      </c>
      <c r="CZ4" s="24">
        <f>COUNTIF(G4:CY4,"АЛГ")</f>
        <v>0</v>
      </c>
      <c r="DA4" s="24">
        <f>COUNTIF(H4:CZ4,"ГЕМ")</f>
        <v>0</v>
      </c>
      <c r="DB4" s="24">
        <f>COUNTIF(I4:DA4,"ОКР")</f>
        <v>1</v>
      </c>
      <c r="DC4" s="24">
        <f>COUNTIF(J4:DB4,"БИО")</f>
        <v>0</v>
      </c>
      <c r="DD4" s="24">
        <f>COUNTIF(K4:DC4,"ГЕО")</f>
        <v>0</v>
      </c>
      <c r="DE4" s="24">
        <f>COUNTIF(L4:DD4,"ИНФ")</f>
        <v>0</v>
      </c>
      <c r="DF4" s="24">
        <f>COUNTIF(M4:DE4,"ИСТ")</f>
        <v>0</v>
      </c>
      <c r="DG4" s="24">
        <f>COUNTIF(N4:DF4,"ОБЩ")</f>
        <v>0</v>
      </c>
      <c r="DH4" s="24">
        <f>COUNTIF(O4:DG4,"ФИЗ")</f>
        <v>0</v>
      </c>
      <c r="DI4" s="24">
        <f>COUNTIF(P4:DH4,"ХИМ")</f>
        <v>0</v>
      </c>
      <c r="DJ4" s="24">
        <f>COUNTIF(Q4:DI4,"АНГ")</f>
        <v>1</v>
      </c>
      <c r="DK4" s="24">
        <f>COUNTIF(R4:DJ4,"НЕМ")</f>
        <v>0</v>
      </c>
      <c r="DL4" s="24">
        <f>COUNTIF(S4:DK4,"ФРА")</f>
        <v>0</v>
      </c>
      <c r="DM4" s="24">
        <f>COUNTIF(T4:DL4,"ЛИТ")</f>
        <v>0</v>
      </c>
      <c r="DN4" s="24">
        <f>COUNTIF(U4:DM4,"ОБЖ")</f>
        <v>0</v>
      </c>
      <c r="DO4" s="24">
        <f>COUNTIF(V4:DN4,"ФЗР")</f>
        <v>0</v>
      </c>
      <c r="DP4" s="24">
        <f>COUNTIF(W4:DO4,"МУЗ")</f>
        <v>0</v>
      </c>
      <c r="DQ4" s="24">
        <f>COUNTIF(X4:DP4,"ТЕХ")</f>
        <v>0</v>
      </c>
      <c r="DR4" s="24">
        <f>COUNTIF(Y4:DQ4,"АСТ")</f>
        <v>0</v>
      </c>
      <c r="DS4" s="24">
        <f t="shared" ref="DS4:DS17" si="0">COUNTIF(Z4:DR4,"КУБ")</f>
        <v>0</v>
      </c>
    </row>
    <row r="5" spans="1:123" ht="16.149999999999999" customHeight="1" x14ac:dyDescent="0.25">
      <c r="A5" s="4" t="s">
        <v>42</v>
      </c>
      <c r="B5" s="16" t="s">
        <v>29</v>
      </c>
      <c r="C5" s="1" t="s">
        <v>15</v>
      </c>
      <c r="D5" s="32" t="s">
        <v>16</v>
      </c>
      <c r="E5" s="21"/>
      <c r="F5" s="21"/>
      <c r="G5" s="21"/>
      <c r="H5" s="21"/>
      <c r="I5" s="21"/>
      <c r="J5" s="21"/>
      <c r="K5" s="21" t="s">
        <v>9</v>
      </c>
      <c r="L5" s="21"/>
      <c r="M5" s="21"/>
      <c r="N5" s="21"/>
      <c r="O5" s="21"/>
      <c r="P5" s="21"/>
      <c r="Q5" s="21"/>
      <c r="R5" s="21"/>
      <c r="S5" s="21" t="s">
        <v>5</v>
      </c>
      <c r="T5" s="21"/>
      <c r="U5" s="21"/>
      <c r="V5" s="21"/>
      <c r="W5" s="21"/>
      <c r="X5" s="21"/>
      <c r="Y5" s="21"/>
      <c r="Z5" s="21"/>
      <c r="AA5" s="21"/>
      <c r="AB5" s="21"/>
      <c r="AC5" s="21" t="s">
        <v>9</v>
      </c>
      <c r="AD5" s="21"/>
      <c r="AE5" s="21"/>
      <c r="AF5" s="21"/>
      <c r="AG5" s="21"/>
      <c r="AH5" s="21"/>
      <c r="AI5" s="21" t="s">
        <v>5</v>
      </c>
      <c r="AJ5" s="21"/>
      <c r="AK5" s="21"/>
      <c r="AL5" s="21"/>
      <c r="AM5" s="21"/>
      <c r="AN5" s="21"/>
      <c r="AO5" s="21"/>
      <c r="AP5" s="21"/>
      <c r="AQ5" s="21"/>
      <c r="AR5" s="21" t="s">
        <v>9</v>
      </c>
      <c r="AS5" s="21"/>
      <c r="AT5" s="21"/>
      <c r="AU5" s="21" t="s">
        <v>11</v>
      </c>
      <c r="AV5" s="21"/>
      <c r="AW5" s="21"/>
      <c r="AX5" s="21"/>
      <c r="AY5" s="21"/>
      <c r="AZ5" s="21"/>
      <c r="BA5" s="21"/>
      <c r="BB5" s="21"/>
      <c r="BC5" s="21"/>
      <c r="BD5" s="21" t="s">
        <v>9</v>
      </c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 t="s">
        <v>9</v>
      </c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 t="s">
        <v>9</v>
      </c>
      <c r="CN5" s="21"/>
      <c r="CO5" s="21"/>
      <c r="CP5" s="21" t="s">
        <v>13</v>
      </c>
      <c r="CQ5" s="21"/>
      <c r="CR5" s="21"/>
      <c r="CS5" s="21"/>
      <c r="CT5" s="21"/>
      <c r="CU5" s="21" t="s">
        <v>5</v>
      </c>
      <c r="CV5" s="21"/>
      <c r="CW5" s="21"/>
      <c r="CX5" s="33">
        <f>COUNTIF(E5:CW5,"МАТ")</f>
        <v>6</v>
      </c>
      <c r="CY5" s="24">
        <f>COUNTIF(F5:CX5,"РУС")</f>
        <v>3</v>
      </c>
      <c r="CZ5" s="24">
        <f>COUNTIF(G5:CY5,"АЛГ")</f>
        <v>0</v>
      </c>
      <c r="DA5" s="24">
        <f>COUNTIF(H5:CZ5,"ГЕМ")</f>
        <v>0</v>
      </c>
      <c r="DB5" s="24">
        <f>COUNTIF(I5:DA5,"ОКР")</f>
        <v>1</v>
      </c>
      <c r="DC5" s="24">
        <f>COUNTIF(J5:DB5,"БИО")</f>
        <v>0</v>
      </c>
      <c r="DD5" s="24">
        <f>COUNTIF(K5:DC5,"ГЕО")</f>
        <v>0</v>
      </c>
      <c r="DE5" s="24">
        <f>COUNTIF(L5:DD5,"ИНФ")</f>
        <v>0</v>
      </c>
      <c r="DF5" s="24">
        <f>COUNTIF(M5:DE5,"ИСТ")</f>
        <v>0</v>
      </c>
      <c r="DG5" s="24">
        <f>COUNTIF(N5:DF5,"ОБЩ")</f>
        <v>0</v>
      </c>
      <c r="DH5" s="24">
        <f>COUNTIF(O5:DG5,"ФИЗ")</f>
        <v>0</v>
      </c>
      <c r="DI5" s="24">
        <f>COUNTIF(P5:DH5,"ХИМ")</f>
        <v>0</v>
      </c>
      <c r="DJ5" s="24">
        <f>COUNTIF(Q5:DI5,"АНГ")</f>
        <v>1</v>
      </c>
      <c r="DK5" s="24">
        <f>COUNTIF(R5:DJ5,"НЕМ")</f>
        <v>0</v>
      </c>
      <c r="DL5" s="24">
        <f>COUNTIF(S5:DK5,"ФРА")</f>
        <v>0</v>
      </c>
      <c r="DM5" s="24">
        <f>COUNTIF(T5:DL5,"ЛИТ")</f>
        <v>0</v>
      </c>
      <c r="DN5" s="24">
        <f>COUNTIF(U5:DM5,"ОБЖ")</f>
        <v>0</v>
      </c>
      <c r="DO5" s="24">
        <f>COUNTIF(V5:DN5,"ФЗР")</f>
        <v>0</v>
      </c>
      <c r="DP5" s="24">
        <f>COUNTIF(W5:DO5,"МУЗ")</f>
        <v>0</v>
      </c>
      <c r="DQ5" s="24">
        <f>COUNTIF(X5:DP5,"ТЕХ")</f>
        <v>0</v>
      </c>
      <c r="DR5" s="24">
        <f>COUNTIF(Y5:DQ5,"АСТ")</f>
        <v>0</v>
      </c>
      <c r="DS5" s="24">
        <f t="shared" si="0"/>
        <v>0</v>
      </c>
    </row>
    <row r="6" spans="1:123" ht="16.149999999999999" customHeight="1" x14ac:dyDescent="0.25">
      <c r="A6" s="4" t="s">
        <v>14</v>
      </c>
      <c r="B6" s="16" t="s">
        <v>14</v>
      </c>
      <c r="C6" s="1"/>
      <c r="D6" s="32" t="s">
        <v>18</v>
      </c>
      <c r="E6" s="21"/>
      <c r="F6" s="21"/>
      <c r="G6" s="21"/>
      <c r="H6" s="21"/>
      <c r="I6" s="21"/>
      <c r="J6" s="21"/>
      <c r="K6" s="21" t="s">
        <v>9</v>
      </c>
      <c r="L6" s="21"/>
      <c r="M6" s="21"/>
      <c r="N6" s="21"/>
      <c r="O6" s="21"/>
      <c r="P6" s="21"/>
      <c r="Q6" s="21"/>
      <c r="R6" s="21"/>
      <c r="S6" s="21" t="s">
        <v>5</v>
      </c>
      <c r="T6" s="21"/>
      <c r="U6" s="21"/>
      <c r="V6" s="21"/>
      <c r="W6" s="21"/>
      <c r="X6" s="21"/>
      <c r="Y6" s="21"/>
      <c r="Z6" s="21"/>
      <c r="AA6" s="21"/>
      <c r="AB6" s="21"/>
      <c r="AC6" s="21" t="s">
        <v>9</v>
      </c>
      <c r="AD6" s="21"/>
      <c r="AE6" s="21"/>
      <c r="AF6" s="21"/>
      <c r="AG6" s="21"/>
      <c r="AH6" s="21"/>
      <c r="AI6" s="21" t="s">
        <v>5</v>
      </c>
      <c r="AJ6" s="21"/>
      <c r="AK6" s="21"/>
      <c r="AL6" s="21"/>
      <c r="AM6" s="21"/>
      <c r="AN6" s="21"/>
      <c r="AO6" s="21"/>
      <c r="AP6" s="21"/>
      <c r="AQ6" s="21"/>
      <c r="AR6" s="21" t="s">
        <v>9</v>
      </c>
      <c r="AS6" s="21"/>
      <c r="AT6" s="21"/>
      <c r="AU6" s="21" t="s">
        <v>11</v>
      </c>
      <c r="AV6" s="21"/>
      <c r="AW6" s="21"/>
      <c r="AX6" s="21"/>
      <c r="AY6" s="21"/>
      <c r="AZ6" s="21" t="s">
        <v>5</v>
      </c>
      <c r="BA6" s="21"/>
      <c r="BB6" s="21"/>
      <c r="BC6" s="21"/>
      <c r="BD6" s="21" t="s">
        <v>9</v>
      </c>
      <c r="BE6" s="21"/>
      <c r="BF6" s="21"/>
      <c r="BG6" s="21"/>
      <c r="BH6" s="21"/>
      <c r="BI6" s="21"/>
      <c r="BJ6" s="21"/>
      <c r="BK6" s="21" t="s">
        <v>5</v>
      </c>
      <c r="BL6" s="21"/>
      <c r="BM6" s="21"/>
      <c r="BN6" s="21"/>
      <c r="BO6" s="21"/>
      <c r="BP6" s="21"/>
      <c r="BQ6" s="21"/>
      <c r="BR6" s="21"/>
      <c r="BS6" s="21"/>
      <c r="BT6" s="21"/>
      <c r="BU6" s="21" t="s">
        <v>9</v>
      </c>
      <c r="BV6" s="21"/>
      <c r="BW6" s="21"/>
      <c r="BX6" s="21"/>
      <c r="BY6" s="21"/>
      <c r="BZ6" s="21"/>
      <c r="CA6" s="21"/>
      <c r="CB6" s="21" t="s">
        <v>5</v>
      </c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 t="s">
        <v>9</v>
      </c>
      <c r="CN6" s="21"/>
      <c r="CO6" s="21"/>
      <c r="CP6" s="21" t="s">
        <v>13</v>
      </c>
      <c r="CQ6" s="21"/>
      <c r="CR6" s="21"/>
      <c r="CS6" s="21"/>
      <c r="CT6" s="21"/>
      <c r="CU6" s="21" t="s">
        <v>5</v>
      </c>
      <c r="CV6" s="21"/>
      <c r="CW6" s="21"/>
      <c r="CX6" s="33">
        <f>COUNTIF(E6:CW6,"МАТ")</f>
        <v>6</v>
      </c>
      <c r="CY6" s="24">
        <f>COUNTIF(F6:CX6,"РУС")</f>
        <v>6</v>
      </c>
      <c r="CZ6" s="24">
        <f>COUNTIF(G6:CY6,"АЛГ")</f>
        <v>0</v>
      </c>
      <c r="DA6" s="24">
        <f>COUNTIF(H6:CZ6,"ГЕМ")</f>
        <v>0</v>
      </c>
      <c r="DB6" s="24">
        <f>COUNTIF(I6:DA6,"ОКР")</f>
        <v>1</v>
      </c>
      <c r="DC6" s="24">
        <f>COUNTIF(J6:DB6,"БИО")</f>
        <v>0</v>
      </c>
      <c r="DD6" s="24">
        <f>COUNTIF(K6:DC6,"ГЕО")</f>
        <v>0</v>
      </c>
      <c r="DE6" s="24">
        <f>COUNTIF(L6:DD6,"ИНФ")</f>
        <v>0</v>
      </c>
      <c r="DF6" s="24">
        <f>COUNTIF(M6:DE6,"ИСТ")</f>
        <v>0</v>
      </c>
      <c r="DG6" s="24">
        <f>COUNTIF(N6:DF6,"ОБЩ")</f>
        <v>0</v>
      </c>
      <c r="DH6" s="24">
        <f>COUNTIF(O6:DG6,"ФИЗ")</f>
        <v>0</v>
      </c>
      <c r="DI6" s="24">
        <f>COUNTIF(P6:DH6,"ХИМ")</f>
        <v>0</v>
      </c>
      <c r="DJ6" s="24">
        <f>COUNTIF(Q6:DI6,"АНГ")</f>
        <v>1</v>
      </c>
      <c r="DK6" s="24">
        <f>COUNTIF(R6:DJ6,"НЕМ")</f>
        <v>0</v>
      </c>
      <c r="DL6" s="24">
        <f>COUNTIF(S6:DK6,"ФРА")</f>
        <v>0</v>
      </c>
      <c r="DM6" s="24">
        <f>COUNTIF(T6:DL6,"ЛИТ")</f>
        <v>0</v>
      </c>
      <c r="DN6" s="24">
        <f>COUNTIF(U6:DM6,"ОБЖ")</f>
        <v>0</v>
      </c>
      <c r="DO6" s="24">
        <f>COUNTIF(V6:DN6,"ФЗР")</f>
        <v>0</v>
      </c>
      <c r="DP6" s="24">
        <f>COUNTIF(W6:DO6,"МУЗ")</f>
        <v>0</v>
      </c>
      <c r="DQ6" s="24">
        <f>COUNTIF(X6:DP6,"ТЕХ")</f>
        <v>0</v>
      </c>
      <c r="DR6" s="24">
        <f>COUNTIF(Y6:DQ6,"АСТ")</f>
        <v>0</v>
      </c>
      <c r="DS6" s="24">
        <f t="shared" si="0"/>
        <v>0</v>
      </c>
    </row>
    <row r="7" spans="1:123" ht="16.149999999999999" customHeight="1" x14ac:dyDescent="0.25">
      <c r="A7" s="4" t="s">
        <v>49</v>
      </c>
      <c r="B7" s="16" t="s">
        <v>50</v>
      </c>
      <c r="C7" s="1"/>
      <c r="D7" s="32" t="s">
        <v>21</v>
      </c>
      <c r="E7" s="21"/>
      <c r="F7" s="21"/>
      <c r="G7" s="21"/>
      <c r="H7" s="21"/>
      <c r="I7" s="21"/>
      <c r="J7" s="21"/>
      <c r="K7" s="21" t="s">
        <v>5</v>
      </c>
      <c r="L7" s="21"/>
      <c r="M7" s="21" t="s">
        <v>9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 t="s">
        <v>5</v>
      </c>
      <c r="Z7" s="21"/>
      <c r="AA7" s="21"/>
      <c r="AB7" s="21"/>
      <c r="AC7" s="21" t="s">
        <v>9</v>
      </c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 t="s">
        <v>5</v>
      </c>
      <c r="AP7" s="21"/>
      <c r="AQ7" s="21" t="s">
        <v>9</v>
      </c>
      <c r="AR7" s="21"/>
      <c r="AS7" s="21" t="s">
        <v>11</v>
      </c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 t="s">
        <v>9</v>
      </c>
      <c r="BI7" s="21"/>
      <c r="BJ7" s="21" t="s">
        <v>5</v>
      </c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 t="s">
        <v>9</v>
      </c>
      <c r="BX7" s="21"/>
      <c r="BY7" s="21"/>
      <c r="BZ7" s="21"/>
      <c r="CA7" s="21" t="s">
        <v>5</v>
      </c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 t="s">
        <v>9</v>
      </c>
      <c r="CN7" s="21"/>
      <c r="CO7" s="21" t="s">
        <v>5</v>
      </c>
      <c r="CP7" s="21" t="s">
        <v>13</v>
      </c>
      <c r="CQ7" s="21"/>
      <c r="CR7" s="21"/>
      <c r="CS7" s="21"/>
      <c r="CT7" s="21"/>
      <c r="CU7" s="21" t="s">
        <v>11</v>
      </c>
      <c r="CV7" s="21"/>
      <c r="CW7" s="21"/>
      <c r="CX7" s="33">
        <f>COUNTIF(E7:CW7,"МАТ")</f>
        <v>6</v>
      </c>
      <c r="CY7" s="24">
        <f>COUNTIF(F7:CX7,"РУС")</f>
        <v>6</v>
      </c>
      <c r="CZ7" s="24">
        <f>COUNTIF(G7:CY7,"АЛГ")</f>
        <v>0</v>
      </c>
      <c r="DA7" s="24">
        <f>COUNTIF(H7:CZ7,"ГЕМ")</f>
        <v>0</v>
      </c>
      <c r="DB7" s="24">
        <f>COUNTIF(I7:DA7,"ОКР")</f>
        <v>1</v>
      </c>
      <c r="DC7" s="24">
        <f>COUNTIF(J7:DB7,"БИО")</f>
        <v>0</v>
      </c>
      <c r="DD7" s="24">
        <f>COUNTIF(K7:DC7,"ГЕО")</f>
        <v>0</v>
      </c>
      <c r="DE7" s="24">
        <f>COUNTIF(L7:DD7,"ИНФ")</f>
        <v>0</v>
      </c>
      <c r="DF7" s="24">
        <f>COUNTIF(M7:DE7,"ИСТ")</f>
        <v>0</v>
      </c>
      <c r="DG7" s="24">
        <f>COUNTIF(N7:DF7,"ОБЩ")</f>
        <v>0</v>
      </c>
      <c r="DH7" s="24">
        <f>COUNTIF(O7:DG7,"ФИЗ")</f>
        <v>0</v>
      </c>
      <c r="DI7" s="24">
        <f>COUNTIF(P7:DH7,"ХИМ")</f>
        <v>0</v>
      </c>
      <c r="DJ7" s="24">
        <f>COUNTIF(Q7:DI7,"АНГ")</f>
        <v>2</v>
      </c>
      <c r="DK7" s="24">
        <f>COUNTIF(R7:DJ7,"НЕМ")</f>
        <v>0</v>
      </c>
      <c r="DL7" s="24">
        <f>COUNTIF(S7:DK7,"ФРА")</f>
        <v>0</v>
      </c>
      <c r="DM7" s="24">
        <f>COUNTIF(T7:DL7,"ЛИТ")</f>
        <v>0</v>
      </c>
      <c r="DN7" s="24">
        <f>COUNTIF(U7:DM7,"ОБЖ")</f>
        <v>0</v>
      </c>
      <c r="DO7" s="24">
        <f>COUNTIF(V7:DN7,"ФЗР")</f>
        <v>0</v>
      </c>
      <c r="DP7" s="24">
        <f>COUNTIF(W7:DO7,"МУЗ")</f>
        <v>0</v>
      </c>
      <c r="DQ7" s="24">
        <f>COUNTIF(X7:DP7,"ТЕХ")</f>
        <v>0</v>
      </c>
      <c r="DR7" s="24">
        <f>COUNTIF(Y7:DQ7,"АСТ")</f>
        <v>0</v>
      </c>
      <c r="DS7" s="24">
        <f t="shared" si="0"/>
        <v>0</v>
      </c>
    </row>
    <row r="8" spans="1:123" ht="16.149999999999999" customHeight="1" x14ac:dyDescent="0.2">
      <c r="A8" s="4" t="s">
        <v>6</v>
      </c>
      <c r="B8" s="16" t="s">
        <v>7</v>
      </c>
      <c r="D8" s="32" t="s">
        <v>24</v>
      </c>
      <c r="E8" s="21"/>
      <c r="F8" s="21"/>
      <c r="G8" s="21"/>
      <c r="H8" s="21"/>
      <c r="I8" s="21"/>
      <c r="J8" s="21"/>
      <c r="K8" s="21" t="s">
        <v>5</v>
      </c>
      <c r="L8" s="21"/>
      <c r="M8" s="21" t="s">
        <v>9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 t="s">
        <v>5</v>
      </c>
      <c r="Z8" s="21"/>
      <c r="AA8" s="21"/>
      <c r="AB8" s="21"/>
      <c r="AC8" s="21" t="s">
        <v>9</v>
      </c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 t="s">
        <v>5</v>
      </c>
      <c r="AP8" s="21"/>
      <c r="AQ8" s="21" t="s">
        <v>9</v>
      </c>
      <c r="AR8" s="21"/>
      <c r="AS8" s="21" t="s">
        <v>11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 t="s">
        <v>9</v>
      </c>
      <c r="BI8" s="21"/>
      <c r="BJ8" s="21" t="s">
        <v>5</v>
      </c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 t="s">
        <v>9</v>
      </c>
      <c r="BX8" s="21"/>
      <c r="BY8" s="21"/>
      <c r="BZ8" s="21"/>
      <c r="CA8" s="21" t="s">
        <v>5</v>
      </c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 t="s">
        <v>9</v>
      </c>
      <c r="CN8" s="21"/>
      <c r="CO8" s="21" t="s">
        <v>5</v>
      </c>
      <c r="CP8" s="21" t="s">
        <v>13</v>
      </c>
      <c r="CQ8" s="21"/>
      <c r="CR8" s="21"/>
      <c r="CS8" s="21"/>
      <c r="CT8" s="21"/>
      <c r="CU8" s="21"/>
      <c r="CV8" s="21"/>
      <c r="CW8" s="21" t="s">
        <v>11</v>
      </c>
      <c r="CX8" s="33">
        <f>COUNTIF(E8:CW8,"МАТ")</f>
        <v>6</v>
      </c>
      <c r="CY8" s="24">
        <f>COUNTIF(F8:CX8,"РУС")</f>
        <v>6</v>
      </c>
      <c r="CZ8" s="24">
        <f>COUNTIF(G8:CY8,"АЛГ")</f>
        <v>0</v>
      </c>
      <c r="DA8" s="24">
        <f>COUNTIF(H8:CZ8,"ГЕМ")</f>
        <v>0</v>
      </c>
      <c r="DB8" s="24">
        <f>COUNTIF(I8:DA8,"ОКР")</f>
        <v>1</v>
      </c>
      <c r="DC8" s="24">
        <f>COUNTIF(J8:DB8,"БИО")</f>
        <v>0</v>
      </c>
      <c r="DD8" s="24">
        <f>COUNTIF(K8:DC8,"ГЕО")</f>
        <v>0</v>
      </c>
      <c r="DE8" s="24">
        <f>COUNTIF(L8:DD8,"ИНФ")</f>
        <v>0</v>
      </c>
      <c r="DF8" s="24">
        <f>COUNTIF(M8:DE8,"ИСТ")</f>
        <v>0</v>
      </c>
      <c r="DG8" s="24">
        <f>COUNTIF(N8:DF8,"ОБЩ")</f>
        <v>0</v>
      </c>
      <c r="DH8" s="24">
        <f>COUNTIF(O8:DG8,"ФИЗ")</f>
        <v>0</v>
      </c>
      <c r="DI8" s="24">
        <f>COUNTIF(P8:DH8,"ХИМ")</f>
        <v>0</v>
      </c>
      <c r="DJ8" s="24">
        <f>COUNTIF(Q8:DI8,"АНГ")</f>
        <v>2</v>
      </c>
      <c r="DK8" s="24">
        <f>COUNTIF(R8:DJ8,"НЕМ")</f>
        <v>0</v>
      </c>
      <c r="DL8" s="24">
        <f>COUNTIF(S8:DK8,"ФРА")</f>
        <v>0</v>
      </c>
      <c r="DM8" s="24">
        <f>COUNTIF(T8:DL8,"ЛИТ")</f>
        <v>0</v>
      </c>
      <c r="DN8" s="24">
        <f>COUNTIF(U8:DM8,"ОБЖ")</f>
        <v>0</v>
      </c>
      <c r="DO8" s="24">
        <f>COUNTIF(V8:DN8,"ФЗР")</f>
        <v>0</v>
      </c>
      <c r="DP8" s="24">
        <f>COUNTIF(W8:DO8,"МУЗ")</f>
        <v>0</v>
      </c>
      <c r="DQ8" s="24">
        <f>COUNTIF(X8:DP8,"ТЕХ")</f>
        <v>0</v>
      </c>
      <c r="DR8" s="24">
        <f>COUNTIF(Y8:DQ8,"АСТ")</f>
        <v>0</v>
      </c>
      <c r="DS8" s="24">
        <f t="shared" si="0"/>
        <v>0</v>
      </c>
    </row>
    <row r="9" spans="1:123" ht="16.149999999999999" customHeight="1" x14ac:dyDescent="0.2">
      <c r="A9" s="4" t="s">
        <v>48</v>
      </c>
      <c r="B9" s="16" t="s">
        <v>48</v>
      </c>
      <c r="D9" s="32" t="s">
        <v>28</v>
      </c>
      <c r="E9" s="21"/>
      <c r="F9" s="21"/>
      <c r="G9" s="21"/>
      <c r="H9" s="21" t="s">
        <v>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37"/>
      <c r="T9" s="21"/>
      <c r="U9" s="21"/>
      <c r="V9" s="21"/>
      <c r="W9" s="21"/>
      <c r="X9" s="22" t="s">
        <v>9</v>
      </c>
      <c r="Y9" s="21" t="s">
        <v>11</v>
      </c>
      <c r="Z9" s="22"/>
      <c r="AA9" s="21"/>
      <c r="AB9" s="21"/>
      <c r="AC9" s="21" t="s">
        <v>5</v>
      </c>
      <c r="AD9" s="22" t="s">
        <v>20</v>
      </c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 t="s">
        <v>9</v>
      </c>
      <c r="AP9" s="21" t="s">
        <v>11</v>
      </c>
      <c r="AQ9" s="21"/>
      <c r="AR9" s="21"/>
      <c r="AS9" s="21"/>
      <c r="AT9" s="21"/>
      <c r="AU9" s="21" t="s">
        <v>7</v>
      </c>
      <c r="AV9" s="21" t="s">
        <v>5</v>
      </c>
      <c r="AW9" s="21"/>
      <c r="AX9" s="21"/>
      <c r="AY9" s="21"/>
      <c r="AZ9" s="21"/>
      <c r="BA9" s="21" t="s">
        <v>36</v>
      </c>
      <c r="BB9" s="21"/>
      <c r="BC9" s="21"/>
      <c r="BD9" s="21"/>
      <c r="BE9" s="21"/>
      <c r="BF9" s="21"/>
      <c r="BG9" s="21" t="s">
        <v>25</v>
      </c>
      <c r="BH9" s="21"/>
      <c r="BI9" s="21"/>
      <c r="BJ9" s="21"/>
      <c r="BK9" s="21" t="s">
        <v>5</v>
      </c>
      <c r="BL9" s="21"/>
      <c r="BM9" s="21" t="s">
        <v>9</v>
      </c>
      <c r="BN9" s="21"/>
      <c r="BO9" s="21"/>
      <c r="BP9" s="21"/>
      <c r="BQ9" s="21" t="s">
        <v>11</v>
      </c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 t="s">
        <v>11</v>
      </c>
      <c r="CD9" s="21" t="s">
        <v>5</v>
      </c>
      <c r="CE9" s="21"/>
      <c r="CF9" s="21"/>
      <c r="CG9" s="21"/>
      <c r="CH9" s="21"/>
      <c r="CI9" s="21"/>
      <c r="CJ9" s="21"/>
      <c r="CK9" s="21"/>
      <c r="CL9" s="21"/>
      <c r="CM9" s="21" t="s">
        <v>50</v>
      </c>
      <c r="CN9" s="21"/>
      <c r="CO9" s="21" t="s">
        <v>11</v>
      </c>
      <c r="CP9" s="21" t="s">
        <v>7</v>
      </c>
      <c r="CQ9" s="21" t="s">
        <v>5</v>
      </c>
      <c r="CR9" s="21"/>
      <c r="CS9" s="21" t="s">
        <v>58</v>
      </c>
      <c r="CT9" s="21" t="s">
        <v>9</v>
      </c>
      <c r="CU9" s="21"/>
      <c r="CV9" s="21"/>
      <c r="CW9" s="21"/>
      <c r="CX9" s="33">
        <f>COUNTIF(E9:CW9,"МАТ")</f>
        <v>4</v>
      </c>
      <c r="CY9" s="24">
        <f>COUNTIF(F9:CX9,"РУС")</f>
        <v>6</v>
      </c>
      <c r="CZ9" s="24">
        <f>COUNTIF(G9:CY9,"АЛГ")</f>
        <v>0</v>
      </c>
      <c r="DA9" s="24">
        <f>COUNTIF(H9:CZ9,"ГЕМ")</f>
        <v>0</v>
      </c>
      <c r="DB9" s="24">
        <f>COUNTIF(I9:DA9,"ОКР")</f>
        <v>0</v>
      </c>
      <c r="DC9" s="24">
        <f>COUNTIF(J9:DB9,"БИО")</f>
        <v>1</v>
      </c>
      <c r="DD9" s="24">
        <f>COUNTIF(K9:DC9,"ГЕО")</f>
        <v>1</v>
      </c>
      <c r="DE9" s="24">
        <f>COUNTIF(L9:DD9,"ИНФ")</f>
        <v>0</v>
      </c>
      <c r="DF9" s="24">
        <f>COUNTIF(M9:DE9,"ИСТ")</f>
        <v>1</v>
      </c>
      <c r="DG9" s="24">
        <f>COUNTIF(N9:DF9,"ОБЩ")</f>
        <v>0</v>
      </c>
      <c r="DH9" s="24">
        <f>COUNTIF(O9:DG9,"ФИЗ")</f>
        <v>0</v>
      </c>
      <c r="DI9" s="24">
        <f>COUNTIF(P9:DH9,"ХИМ")</f>
        <v>0</v>
      </c>
      <c r="DJ9" s="24">
        <f>COUNTIF(Q9:DI9,"АНГ")</f>
        <v>5</v>
      </c>
      <c r="DK9" s="24">
        <f>COUNTIF(R9:DJ9,"НЕМ")</f>
        <v>0</v>
      </c>
      <c r="DL9" s="24">
        <f>COUNTIF(S9:DK9,"ФРА")</f>
        <v>0</v>
      </c>
      <c r="DM9" s="24">
        <f>COUNTIF(T9:DL9,"ЛИТ")</f>
        <v>2</v>
      </c>
      <c r="DN9" s="24">
        <f>COUNTIF(U9:DM9,"ОБЖ")</f>
        <v>0</v>
      </c>
      <c r="DO9" s="24">
        <f>COUNTIF(V9:DN9,"ФЗР")</f>
        <v>0</v>
      </c>
      <c r="DP9" s="24">
        <f>COUNTIF(W9:DO9,"МУЗ")</f>
        <v>0</v>
      </c>
      <c r="DQ9" s="24">
        <f>COUNTIF(X9:DP9,"ТЕХ")</f>
        <v>0</v>
      </c>
      <c r="DR9" s="24">
        <f>COUNTIF(Y9:DQ9,"АСТ")</f>
        <v>0</v>
      </c>
      <c r="DS9" s="24">
        <f t="shared" si="0"/>
        <v>1</v>
      </c>
    </row>
    <row r="10" spans="1:123" ht="16.149999999999999" customHeight="1" x14ac:dyDescent="0.2">
      <c r="A10" s="4" t="s">
        <v>22</v>
      </c>
      <c r="B10" s="16" t="s">
        <v>23</v>
      </c>
      <c r="D10" s="32" t="s">
        <v>30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37"/>
      <c r="T10" s="21"/>
      <c r="U10" s="21"/>
      <c r="V10" s="21"/>
      <c r="W10" s="21"/>
      <c r="X10" s="22" t="s">
        <v>9</v>
      </c>
      <c r="Y10" s="21" t="s">
        <v>11</v>
      </c>
      <c r="Z10" s="22"/>
      <c r="AA10" s="21"/>
      <c r="AB10" s="21"/>
      <c r="AC10" s="21" t="s">
        <v>5</v>
      </c>
      <c r="AD10" s="22" t="s">
        <v>20</v>
      </c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 t="s">
        <v>9</v>
      </c>
      <c r="AP10" s="21" t="s">
        <v>11</v>
      </c>
      <c r="AQ10" s="21"/>
      <c r="AR10" s="21"/>
      <c r="AS10" s="21"/>
      <c r="AT10" s="21"/>
      <c r="AU10" s="21" t="s">
        <v>7</v>
      </c>
      <c r="AV10" s="21" t="s">
        <v>5</v>
      </c>
      <c r="AW10" s="21"/>
      <c r="AX10" s="21"/>
      <c r="AY10" s="21"/>
      <c r="AZ10" s="21"/>
      <c r="BA10" s="21"/>
      <c r="BB10" s="21" t="s">
        <v>36</v>
      </c>
      <c r="BC10" s="21"/>
      <c r="BD10" s="21"/>
      <c r="BE10" s="21"/>
      <c r="BF10" s="21"/>
      <c r="BG10" s="21" t="s">
        <v>25</v>
      </c>
      <c r="BH10" s="21"/>
      <c r="BI10" s="21"/>
      <c r="BJ10" s="21" t="s">
        <v>11</v>
      </c>
      <c r="BK10" s="21" t="s">
        <v>5</v>
      </c>
      <c r="BL10" s="21"/>
      <c r="BM10" s="21" t="s">
        <v>9</v>
      </c>
      <c r="BN10" s="21"/>
      <c r="BO10" s="21"/>
      <c r="BP10" s="21"/>
      <c r="BQ10" s="21"/>
      <c r="BR10" s="21"/>
      <c r="BS10" s="21"/>
      <c r="BT10" s="21"/>
      <c r="BU10" s="21"/>
      <c r="BV10" s="21"/>
      <c r="BW10" s="21" t="s">
        <v>11</v>
      </c>
      <c r="BX10" s="21"/>
      <c r="BY10" s="21"/>
      <c r="BZ10" s="21"/>
      <c r="CA10" s="21"/>
      <c r="CB10" s="21"/>
      <c r="CC10" s="21"/>
      <c r="CD10" s="21" t="s">
        <v>5</v>
      </c>
      <c r="CE10" s="21"/>
      <c r="CF10" s="21"/>
      <c r="CG10" s="21"/>
      <c r="CH10" s="21"/>
      <c r="CI10" s="21"/>
      <c r="CJ10" s="21"/>
      <c r="CK10" s="21"/>
      <c r="CL10" s="21"/>
      <c r="CM10" s="21" t="s">
        <v>50</v>
      </c>
      <c r="CN10" s="21"/>
      <c r="CO10" s="21"/>
      <c r="CP10" s="21" t="s">
        <v>7</v>
      </c>
      <c r="CQ10" s="21" t="s">
        <v>5</v>
      </c>
      <c r="CR10" s="21"/>
      <c r="CS10" s="21" t="s">
        <v>58</v>
      </c>
      <c r="CT10" s="21" t="s">
        <v>9</v>
      </c>
      <c r="CU10" s="21"/>
      <c r="CV10" s="21" t="s">
        <v>11</v>
      </c>
      <c r="CW10" s="21"/>
      <c r="CX10" s="33">
        <f>COUNTIF(E10:CW10,"МАТ")</f>
        <v>4</v>
      </c>
      <c r="CY10" s="24">
        <f>COUNTIF(F10:CX10,"РУС")</f>
        <v>5</v>
      </c>
      <c r="CZ10" s="24">
        <f>COUNTIF(G10:CY10,"АЛГ")</f>
        <v>0</v>
      </c>
      <c r="DA10" s="24">
        <f>COUNTIF(H10:CZ10,"ГЕМ")</f>
        <v>0</v>
      </c>
      <c r="DB10" s="24">
        <f>COUNTIF(I10:DA10,"ОКР")</f>
        <v>0</v>
      </c>
      <c r="DC10" s="24">
        <f>COUNTIF(J10:DB10,"БИО")</f>
        <v>1</v>
      </c>
      <c r="DD10" s="24">
        <f>COUNTIF(K10:DC10,"ГЕО")</f>
        <v>1</v>
      </c>
      <c r="DE10" s="24">
        <f>COUNTIF(L10:DD10,"ИНФ")</f>
        <v>0</v>
      </c>
      <c r="DF10" s="24">
        <f>COUNTIF(M10:DE10,"ИСТ")</f>
        <v>1</v>
      </c>
      <c r="DG10" s="24">
        <f>COUNTIF(N10:DF10,"ОБЩ")</f>
        <v>0</v>
      </c>
      <c r="DH10" s="24">
        <f>COUNTIF(O10:DG10,"ФИЗ")</f>
        <v>0</v>
      </c>
      <c r="DI10" s="24">
        <f>COUNTIF(P10:DH10,"ХИМ")</f>
        <v>0</v>
      </c>
      <c r="DJ10" s="24">
        <f>COUNTIF(Q10:DI10,"АНГ")</f>
        <v>5</v>
      </c>
      <c r="DK10" s="24">
        <f>COUNTIF(R10:DJ10,"НЕМ")</f>
        <v>0</v>
      </c>
      <c r="DL10" s="24">
        <f>COUNTIF(S10:DK10,"ФРА")</f>
        <v>0</v>
      </c>
      <c r="DM10" s="24">
        <f>COUNTIF(T10:DL10,"ЛИТ")</f>
        <v>2</v>
      </c>
      <c r="DN10" s="24">
        <f>COUNTIF(U10:DM10,"ОБЖ")</f>
        <v>0</v>
      </c>
      <c r="DO10" s="24">
        <f>COUNTIF(V10:DN10,"ФЗР")</f>
        <v>0</v>
      </c>
      <c r="DP10" s="24">
        <f>COUNTIF(W10:DO10,"МУЗ")</f>
        <v>0</v>
      </c>
      <c r="DQ10" s="24">
        <f>COUNTIF(X10:DP10,"ТЕХ")</f>
        <v>0</v>
      </c>
      <c r="DR10" s="24">
        <f>COUNTIF(Y10:DQ10,"АСТ")</f>
        <v>0</v>
      </c>
      <c r="DS10" s="24">
        <f t="shared" si="0"/>
        <v>1</v>
      </c>
    </row>
    <row r="11" spans="1:123" ht="16.149999999999999" customHeight="1" x14ac:dyDescent="0.2">
      <c r="A11" s="4" t="s">
        <v>4</v>
      </c>
      <c r="B11" s="16" t="s">
        <v>5</v>
      </c>
      <c r="D11" s="32" t="s">
        <v>32</v>
      </c>
      <c r="E11" s="21"/>
      <c r="F11" s="21"/>
      <c r="G11" s="21" t="s">
        <v>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  <c r="S11" s="21"/>
      <c r="T11" s="21"/>
      <c r="U11" s="21" t="s">
        <v>5</v>
      </c>
      <c r="V11" s="21"/>
      <c r="W11" s="21"/>
      <c r="X11" s="21"/>
      <c r="Y11" s="22"/>
      <c r="Z11" s="21"/>
      <c r="AA11" s="21"/>
      <c r="AB11" s="21" t="s">
        <v>25</v>
      </c>
      <c r="AC11" s="21"/>
      <c r="AD11" s="21"/>
      <c r="AE11" s="21" t="s">
        <v>11</v>
      </c>
      <c r="AF11" s="22"/>
      <c r="AG11" s="21"/>
      <c r="AH11" s="21"/>
      <c r="AI11" s="21"/>
      <c r="AJ11" s="22"/>
      <c r="AK11" s="21"/>
      <c r="AL11" s="21" t="s">
        <v>9</v>
      </c>
      <c r="AM11" s="21"/>
      <c r="AN11" s="21"/>
      <c r="AO11" s="21" t="s">
        <v>5</v>
      </c>
      <c r="AP11" s="21" t="s">
        <v>11</v>
      </c>
      <c r="AQ11" s="21"/>
      <c r="AR11" s="21"/>
      <c r="AS11" s="21"/>
      <c r="AT11" s="21"/>
      <c r="AU11" s="21" t="s">
        <v>20</v>
      </c>
      <c r="AV11" s="21"/>
      <c r="AW11" s="21" t="s">
        <v>7</v>
      </c>
      <c r="AX11" s="21"/>
      <c r="AY11" s="21"/>
      <c r="AZ11" s="21"/>
      <c r="BA11" s="21"/>
      <c r="BB11" s="21" t="s">
        <v>5</v>
      </c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 t="s">
        <v>11</v>
      </c>
      <c r="BR11" s="21" t="s">
        <v>5</v>
      </c>
      <c r="BS11" s="21"/>
      <c r="BT11" s="21"/>
      <c r="BU11" s="21" t="s">
        <v>50</v>
      </c>
      <c r="BV11" s="21"/>
      <c r="BW11" s="21"/>
      <c r="BX11" s="21"/>
      <c r="BY11" s="21"/>
      <c r="BZ11" s="21"/>
      <c r="CA11" s="21" t="s">
        <v>31</v>
      </c>
      <c r="CB11" s="21" t="s">
        <v>36</v>
      </c>
      <c r="CC11" s="21" t="s">
        <v>11</v>
      </c>
      <c r="CD11" s="21"/>
      <c r="CE11" s="21"/>
      <c r="CF11" s="21"/>
      <c r="CG11" s="21" t="s">
        <v>5</v>
      </c>
      <c r="CH11" s="21"/>
      <c r="CI11" s="21" t="s">
        <v>7</v>
      </c>
      <c r="CJ11" s="21"/>
      <c r="CK11" s="21"/>
      <c r="CL11" s="21"/>
      <c r="CM11" s="21" t="s">
        <v>20</v>
      </c>
      <c r="CN11" s="21"/>
      <c r="CO11" s="21" t="s">
        <v>11</v>
      </c>
      <c r="CP11" s="21"/>
      <c r="CQ11" s="21" t="s">
        <v>9</v>
      </c>
      <c r="CR11" s="21"/>
      <c r="CS11" s="21"/>
      <c r="CT11" s="21" t="s">
        <v>5</v>
      </c>
      <c r="CU11" s="21"/>
      <c r="CV11" s="21" t="s">
        <v>23</v>
      </c>
      <c r="CW11" s="21"/>
      <c r="CX11" s="33">
        <f>COUNTIF(E11:CW11,"МАТ")</f>
        <v>2</v>
      </c>
      <c r="CY11" s="24">
        <f>COUNTIF(F11:CX11,"РУС")</f>
        <v>7</v>
      </c>
      <c r="CZ11" s="24">
        <f>COUNTIF(G11:CY11,"АЛГ")</f>
        <v>0</v>
      </c>
      <c r="DA11" s="24">
        <f>COUNTIF(H11:CZ11,"ГЕМ")</f>
        <v>0</v>
      </c>
      <c r="DB11" s="24">
        <f>COUNTIF(I11:DA11,"ОКР")</f>
        <v>0</v>
      </c>
      <c r="DC11" s="24">
        <f>COUNTIF(J11:DB11,"БИО")</f>
        <v>1</v>
      </c>
      <c r="DD11" s="24">
        <f>COUNTIF(K11:DC11,"ГЕО")</f>
        <v>1</v>
      </c>
      <c r="DE11" s="24">
        <f>COUNTIF(L11:DD11,"ИНФ")</f>
        <v>1</v>
      </c>
      <c r="DF11" s="24">
        <f>COUNTIF(M11:DE11,"ИСТ")</f>
        <v>2</v>
      </c>
      <c r="DG11" s="24">
        <f>COUNTIF(N11:DF11,"ОБЩ")</f>
        <v>1</v>
      </c>
      <c r="DH11" s="24">
        <f>COUNTIF(O11:DG11,"ФИЗ")</f>
        <v>0</v>
      </c>
      <c r="DI11" s="24">
        <f>COUNTIF(P11:DH11,"ХИМ")</f>
        <v>0</v>
      </c>
      <c r="DJ11" s="24">
        <f>COUNTIF(Q11:DI11,"АНГ")</f>
        <v>5</v>
      </c>
      <c r="DK11" s="24">
        <f>COUNTIF(R11:DJ11,"НЕМ")</f>
        <v>0</v>
      </c>
      <c r="DL11" s="24">
        <f>COUNTIF(S11:DK11,"ФРА")</f>
        <v>0</v>
      </c>
      <c r="DM11" s="24">
        <f>COUNTIF(T11:DL11,"ЛИТ")</f>
        <v>2</v>
      </c>
      <c r="DN11" s="24">
        <f>COUNTIF(U11:DM11,"ОБЖ")</f>
        <v>0</v>
      </c>
      <c r="DO11" s="24">
        <f>COUNTIF(V11:DN11,"ФЗР")</f>
        <v>0</v>
      </c>
      <c r="DP11" s="24">
        <f>COUNTIF(W11:DO11,"МУЗ")</f>
        <v>0</v>
      </c>
      <c r="DQ11" s="24">
        <f>COUNTIF(X11:DP11,"ТЕХ")</f>
        <v>0</v>
      </c>
      <c r="DR11" s="24">
        <f>COUNTIF(Y11:DQ11,"АСТ")</f>
        <v>0</v>
      </c>
      <c r="DS11" s="24">
        <f t="shared" si="0"/>
        <v>1</v>
      </c>
    </row>
    <row r="12" spans="1:123" ht="16.149999999999999" customHeight="1" x14ac:dyDescent="0.2">
      <c r="A12" s="4" t="s">
        <v>46</v>
      </c>
      <c r="B12" s="16" t="s">
        <v>47</v>
      </c>
      <c r="D12" s="32" t="s">
        <v>34</v>
      </c>
      <c r="E12" s="21"/>
      <c r="F12" s="21"/>
      <c r="G12" s="21" t="s">
        <v>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21"/>
      <c r="T12" s="21"/>
      <c r="U12" s="21" t="s">
        <v>5</v>
      </c>
      <c r="V12" s="21"/>
      <c r="W12" s="21"/>
      <c r="X12" s="21"/>
      <c r="Y12" s="22"/>
      <c r="Z12" s="21"/>
      <c r="AA12" s="21"/>
      <c r="AB12" s="21" t="s">
        <v>25</v>
      </c>
      <c r="AC12" s="21"/>
      <c r="AD12" s="21"/>
      <c r="AE12" s="21" t="s">
        <v>11</v>
      </c>
      <c r="AF12" s="22"/>
      <c r="AG12" s="21"/>
      <c r="AH12" s="21"/>
      <c r="AI12" s="21"/>
      <c r="AJ12" s="22"/>
      <c r="AK12" s="21"/>
      <c r="AL12" s="21" t="s">
        <v>9</v>
      </c>
      <c r="AM12" s="21"/>
      <c r="AN12" s="21"/>
      <c r="AO12" s="21" t="s">
        <v>5</v>
      </c>
      <c r="AP12" s="21" t="s">
        <v>11</v>
      </c>
      <c r="AQ12" s="21"/>
      <c r="AR12" s="21"/>
      <c r="AS12" s="21"/>
      <c r="AT12" s="21"/>
      <c r="AU12" s="21" t="s">
        <v>20</v>
      </c>
      <c r="AV12" s="21"/>
      <c r="AW12" s="21" t="s">
        <v>7</v>
      </c>
      <c r="AX12" s="21"/>
      <c r="AY12" s="21"/>
      <c r="AZ12" s="21"/>
      <c r="BA12" s="21"/>
      <c r="BB12" s="21" t="s">
        <v>5</v>
      </c>
      <c r="BC12" s="21"/>
      <c r="BD12" s="21"/>
      <c r="BE12" s="21"/>
      <c r="BF12" s="21"/>
      <c r="BG12" s="21"/>
      <c r="BH12" s="21"/>
      <c r="BI12" s="21"/>
      <c r="BJ12" s="21" t="s">
        <v>11</v>
      </c>
      <c r="BK12" s="21"/>
      <c r="BL12" s="21"/>
      <c r="BM12" s="21"/>
      <c r="BN12" s="21"/>
      <c r="BO12" s="21"/>
      <c r="BP12" s="21"/>
      <c r="BQ12" s="21"/>
      <c r="BR12" s="21" t="s">
        <v>5</v>
      </c>
      <c r="BS12" s="21"/>
      <c r="BT12" s="21"/>
      <c r="BU12" s="21" t="s">
        <v>50</v>
      </c>
      <c r="BV12" s="21"/>
      <c r="BW12" s="21" t="s">
        <v>11</v>
      </c>
      <c r="BX12" s="21"/>
      <c r="BY12" s="21"/>
      <c r="BZ12" s="21"/>
      <c r="CA12" s="21"/>
      <c r="CB12" s="21" t="s">
        <v>36</v>
      </c>
      <c r="CC12" s="21"/>
      <c r="CD12" s="21" t="s">
        <v>31</v>
      </c>
      <c r="CE12" s="21"/>
      <c r="CF12" s="21"/>
      <c r="CG12" s="21" t="s">
        <v>5</v>
      </c>
      <c r="CH12" s="21"/>
      <c r="CI12" s="21" t="s">
        <v>7</v>
      </c>
      <c r="CJ12" s="21"/>
      <c r="CK12" s="21"/>
      <c r="CL12" s="21"/>
      <c r="CM12" s="21" t="s">
        <v>20</v>
      </c>
      <c r="CN12" s="21"/>
      <c r="CO12" s="21"/>
      <c r="CP12" s="21"/>
      <c r="CQ12" s="21" t="s">
        <v>9</v>
      </c>
      <c r="CR12" s="21"/>
      <c r="CS12" s="21"/>
      <c r="CT12" s="21" t="s">
        <v>5</v>
      </c>
      <c r="CU12" s="21" t="s">
        <v>11</v>
      </c>
      <c r="CV12" s="21" t="s">
        <v>23</v>
      </c>
      <c r="CW12" s="21"/>
      <c r="CX12" s="33">
        <f>COUNTIF(E12:CW12,"МАТ")</f>
        <v>2</v>
      </c>
      <c r="CY12" s="24">
        <f>COUNTIF(F12:CX12,"РУС")</f>
        <v>7</v>
      </c>
      <c r="CZ12" s="24">
        <f>COUNTIF(G12:CY12,"АЛГ")</f>
        <v>0</v>
      </c>
      <c r="DA12" s="24">
        <f>COUNTIF(H12:CZ12,"ГЕМ")</f>
        <v>0</v>
      </c>
      <c r="DB12" s="24">
        <f>COUNTIF(I12:DA12,"ОКР")</f>
        <v>0</v>
      </c>
      <c r="DC12" s="24">
        <f>COUNTIF(J12:DB12,"БИО")</f>
        <v>1</v>
      </c>
      <c r="DD12" s="24">
        <f>COUNTIF(K12:DC12,"ГЕО")</f>
        <v>1</v>
      </c>
      <c r="DE12" s="24">
        <f>COUNTIF(L12:DD12,"ИНФ")</f>
        <v>1</v>
      </c>
      <c r="DF12" s="24">
        <f>COUNTIF(M12:DE12,"ИСТ")</f>
        <v>2</v>
      </c>
      <c r="DG12" s="24">
        <f>COUNTIF(N12:DF12,"ОБЩ")</f>
        <v>1</v>
      </c>
      <c r="DH12" s="24">
        <f>COUNTIF(O12:DG12,"ФИЗ")</f>
        <v>0</v>
      </c>
      <c r="DI12" s="24">
        <f>COUNTIF(P12:DH12,"ХИМ")</f>
        <v>0</v>
      </c>
      <c r="DJ12" s="24">
        <f>COUNTIF(Q12:DI12,"АНГ")</f>
        <v>5</v>
      </c>
      <c r="DK12" s="24">
        <f>COUNTIF(R12:DJ12,"НЕМ")</f>
        <v>0</v>
      </c>
      <c r="DL12" s="24">
        <f>COUNTIF(S12:DK12,"ФРА")</f>
        <v>0</v>
      </c>
      <c r="DM12" s="24">
        <f>COUNTIF(T12:DL12,"ЛИТ")</f>
        <v>2</v>
      </c>
      <c r="DN12" s="24">
        <f>COUNTIF(U12:DM12,"ОБЖ")</f>
        <v>0</v>
      </c>
      <c r="DO12" s="24">
        <f>COUNTIF(V12:DN12,"ФЗР")</f>
        <v>0</v>
      </c>
      <c r="DP12" s="24">
        <f>COUNTIF(W12:DO12,"МУЗ")</f>
        <v>0</v>
      </c>
      <c r="DQ12" s="24">
        <f>COUNTIF(X12:DP12,"ТЕХ")</f>
        <v>0</v>
      </c>
      <c r="DR12" s="24">
        <f>COUNTIF(Y12:DQ12,"АСТ")</f>
        <v>0</v>
      </c>
      <c r="DS12" s="24">
        <f t="shared" si="0"/>
        <v>1</v>
      </c>
    </row>
    <row r="13" spans="1:123" ht="16.149999999999999" customHeight="1" x14ac:dyDescent="0.2">
      <c r="A13" s="4" t="s">
        <v>57</v>
      </c>
      <c r="B13" s="16" t="s">
        <v>17</v>
      </c>
      <c r="D13" s="32" t="s">
        <v>37</v>
      </c>
      <c r="E13" s="21"/>
      <c r="F13" s="21"/>
      <c r="G13" s="21"/>
      <c r="H13" s="21"/>
      <c r="I13" s="21"/>
      <c r="J13" s="21"/>
      <c r="K13" s="21"/>
      <c r="L13" s="21"/>
      <c r="M13" s="21" t="s">
        <v>5</v>
      </c>
      <c r="N13" s="21"/>
      <c r="O13" s="21"/>
      <c r="P13" s="21"/>
      <c r="Q13" s="21"/>
      <c r="R13" s="21" t="s">
        <v>11</v>
      </c>
      <c r="S13" s="21"/>
      <c r="T13" s="22"/>
      <c r="U13" s="21"/>
      <c r="V13" s="21"/>
      <c r="W13" s="21" t="s">
        <v>27</v>
      </c>
      <c r="X13" s="21" t="s">
        <v>36</v>
      </c>
      <c r="Y13" s="21" t="s">
        <v>11</v>
      </c>
      <c r="Z13" s="21"/>
      <c r="AA13" s="21"/>
      <c r="AB13" s="21"/>
      <c r="AC13" s="21"/>
      <c r="AD13" s="21" t="s">
        <v>29</v>
      </c>
      <c r="AE13" s="21"/>
      <c r="AF13" s="21" t="s">
        <v>5</v>
      </c>
      <c r="AG13" s="21"/>
      <c r="AH13" s="21"/>
      <c r="AI13" s="21"/>
      <c r="AJ13" s="21"/>
      <c r="AK13" s="22"/>
      <c r="AL13" s="21"/>
      <c r="AM13" s="21"/>
      <c r="AN13" s="21"/>
      <c r="AO13" s="21"/>
      <c r="AP13" s="21"/>
      <c r="AQ13" s="21" t="s">
        <v>25</v>
      </c>
      <c r="AR13" s="21"/>
      <c r="AS13" s="21"/>
      <c r="AT13" s="21"/>
      <c r="AU13" s="21" t="s">
        <v>27</v>
      </c>
      <c r="AV13" s="21" t="s">
        <v>5</v>
      </c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 t="s">
        <v>11</v>
      </c>
      <c r="BJ13" s="21" t="s">
        <v>36</v>
      </c>
      <c r="BK13" s="21"/>
      <c r="BL13" s="21"/>
      <c r="BM13" s="21"/>
      <c r="BN13" s="21" t="s">
        <v>23</v>
      </c>
      <c r="BO13" s="21" t="s">
        <v>33</v>
      </c>
      <c r="BP13" s="21" t="s">
        <v>50</v>
      </c>
      <c r="BQ13" s="21" t="s">
        <v>5</v>
      </c>
      <c r="BR13" s="21"/>
      <c r="BS13" s="21"/>
      <c r="BT13" s="21" t="s">
        <v>20</v>
      </c>
      <c r="BU13" s="21" t="s">
        <v>27</v>
      </c>
      <c r="BV13" s="21"/>
      <c r="BW13" s="21" t="s">
        <v>11</v>
      </c>
      <c r="BX13" s="21"/>
      <c r="BY13" s="21"/>
      <c r="BZ13" s="21"/>
      <c r="CA13" s="21" t="s">
        <v>7</v>
      </c>
      <c r="CB13" s="21"/>
      <c r="CC13" s="21"/>
      <c r="CD13" s="21"/>
      <c r="CE13" s="21"/>
      <c r="CF13" s="21"/>
      <c r="CG13" s="21" t="s">
        <v>29</v>
      </c>
      <c r="CH13" s="21"/>
      <c r="CI13" s="21"/>
      <c r="CJ13" s="21" t="s">
        <v>11</v>
      </c>
      <c r="CK13" s="21"/>
      <c r="CL13" s="21"/>
      <c r="CM13" s="21" t="s">
        <v>27</v>
      </c>
      <c r="CN13" s="21" t="s">
        <v>5</v>
      </c>
      <c r="CO13" s="21" t="s">
        <v>36</v>
      </c>
      <c r="CP13" s="21"/>
      <c r="CQ13" s="21"/>
      <c r="CR13" s="21"/>
      <c r="CS13" s="21"/>
      <c r="CT13" s="21" t="s">
        <v>33</v>
      </c>
      <c r="CU13" s="21"/>
      <c r="CV13" s="21" t="s">
        <v>20</v>
      </c>
      <c r="CW13" s="21"/>
      <c r="CX13" s="33">
        <f>COUNTIF(E13:CW13,"МАТ")</f>
        <v>0</v>
      </c>
      <c r="CY13" s="24">
        <f>COUNTIF(F13:CX13,"РУС")</f>
        <v>5</v>
      </c>
      <c r="CZ13" s="24">
        <f>COUNTIF(G13:CY13,"АЛГ")</f>
        <v>4</v>
      </c>
      <c r="DA13" s="24">
        <f>COUNTIF(H13:CZ13,"ГЕМ")</f>
        <v>2</v>
      </c>
      <c r="DB13" s="24">
        <f>COUNTIF(I13:DA13,"ОКР")</f>
        <v>0</v>
      </c>
      <c r="DC13" s="24">
        <f>COUNTIF(J13:DB13,"БИО")</f>
        <v>3</v>
      </c>
      <c r="DD13" s="24">
        <f>COUNTIF(K13:DC13,"ГЕО")</f>
        <v>1</v>
      </c>
      <c r="DE13" s="24">
        <f>COUNTIF(L13:DD13,"ИНФ")</f>
        <v>0</v>
      </c>
      <c r="DF13" s="24">
        <f>COUNTIF(M13:DE13,"ИСТ")</f>
        <v>2</v>
      </c>
      <c r="DG13" s="24">
        <f>COUNTIF(N13:DF13,"ОБЩ")</f>
        <v>1</v>
      </c>
      <c r="DH13" s="24">
        <f>COUNTIF(O13:DG13,"ФИЗ")</f>
        <v>2</v>
      </c>
      <c r="DI13" s="24">
        <f>COUNTIF(P13:DH13,"ХИМ")</f>
        <v>0</v>
      </c>
      <c r="DJ13" s="24">
        <f>COUNTIF(Q13:DI13,"АНГ")</f>
        <v>5</v>
      </c>
      <c r="DK13" s="24">
        <f>COUNTIF(R13:DJ13,"НЕМ")</f>
        <v>0</v>
      </c>
      <c r="DL13" s="24">
        <f>COUNTIF(S13:DK13,"ФРА")</f>
        <v>0</v>
      </c>
      <c r="DM13" s="24">
        <f>COUNTIF(T13:DL13,"ЛИТ")</f>
        <v>1</v>
      </c>
      <c r="DN13" s="24">
        <f>COUNTIF(U13:DM13,"ОБЖ")</f>
        <v>0</v>
      </c>
      <c r="DO13" s="24">
        <f>COUNTIF(V13:DN13,"ФЗР")</f>
        <v>0</v>
      </c>
      <c r="DP13" s="24">
        <f>COUNTIF(W13:DO13,"МУЗ")</f>
        <v>0</v>
      </c>
      <c r="DQ13" s="24">
        <f>COUNTIF(X13:DP13,"ТЕХ")</f>
        <v>0</v>
      </c>
      <c r="DR13" s="24">
        <f>COUNTIF(Y13:DQ13,"АСТ")</f>
        <v>0</v>
      </c>
      <c r="DS13" s="24">
        <f t="shared" si="0"/>
        <v>1</v>
      </c>
    </row>
    <row r="14" spans="1:123" ht="16.149999999999999" customHeight="1" x14ac:dyDescent="0.2">
      <c r="A14" s="4" t="s">
        <v>45</v>
      </c>
      <c r="B14" s="16" t="s">
        <v>44</v>
      </c>
      <c r="D14" s="32" t="s">
        <v>38</v>
      </c>
      <c r="E14" s="21"/>
      <c r="F14" s="21"/>
      <c r="G14" s="21"/>
      <c r="H14" s="21"/>
      <c r="I14" s="21"/>
      <c r="J14" s="21"/>
      <c r="K14" s="21"/>
      <c r="L14" s="21"/>
      <c r="M14" s="21" t="s">
        <v>5</v>
      </c>
      <c r="N14" s="21"/>
      <c r="O14" s="21"/>
      <c r="P14" s="21"/>
      <c r="Q14" s="21" t="s">
        <v>11</v>
      </c>
      <c r="R14" s="21"/>
      <c r="S14" s="21"/>
      <c r="T14" s="22"/>
      <c r="U14" s="21"/>
      <c r="V14" s="21"/>
      <c r="W14" s="21" t="s">
        <v>27</v>
      </c>
      <c r="X14" s="21" t="s">
        <v>36</v>
      </c>
      <c r="Y14" s="21" t="s">
        <v>11</v>
      </c>
      <c r="Z14" s="21"/>
      <c r="AA14" s="21"/>
      <c r="AB14" s="21"/>
      <c r="AC14" s="21"/>
      <c r="AD14" s="21" t="s">
        <v>29</v>
      </c>
      <c r="AE14" s="21"/>
      <c r="AF14" s="21" t="s">
        <v>5</v>
      </c>
      <c r="AG14" s="21"/>
      <c r="AH14" s="21"/>
      <c r="AI14" s="21"/>
      <c r="AJ14" s="21"/>
      <c r="AK14" s="22"/>
      <c r="AL14" s="21"/>
      <c r="AM14" s="21"/>
      <c r="AN14" s="21"/>
      <c r="AO14" s="21"/>
      <c r="AP14" s="21"/>
      <c r="AQ14" s="21" t="s">
        <v>25</v>
      </c>
      <c r="AR14" s="21"/>
      <c r="AS14" s="21"/>
      <c r="AT14" s="21"/>
      <c r="AU14" s="21" t="s">
        <v>27</v>
      </c>
      <c r="AV14" s="21" t="s">
        <v>5</v>
      </c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 t="s">
        <v>11</v>
      </c>
      <c r="BI14" s="21"/>
      <c r="BJ14" s="21" t="s">
        <v>36</v>
      </c>
      <c r="BK14" s="21"/>
      <c r="BL14" s="21"/>
      <c r="BM14" s="21"/>
      <c r="BN14" s="21"/>
      <c r="BO14" s="21" t="s">
        <v>50</v>
      </c>
      <c r="BP14" s="21" t="s">
        <v>33</v>
      </c>
      <c r="BQ14" s="21" t="s">
        <v>5</v>
      </c>
      <c r="BR14" s="21" t="s">
        <v>23</v>
      </c>
      <c r="BS14" s="21"/>
      <c r="BT14" s="21" t="s">
        <v>20</v>
      </c>
      <c r="BU14" s="21" t="s">
        <v>27</v>
      </c>
      <c r="BV14" s="21" t="s">
        <v>11</v>
      </c>
      <c r="BW14" s="21"/>
      <c r="BX14" s="21"/>
      <c r="BY14" s="21"/>
      <c r="BZ14" s="21"/>
      <c r="CA14" s="21" t="s">
        <v>7</v>
      </c>
      <c r="CB14" s="21"/>
      <c r="CC14" s="21"/>
      <c r="CD14" s="21"/>
      <c r="CE14" s="21"/>
      <c r="CF14" s="21"/>
      <c r="CG14" s="21" t="s">
        <v>29</v>
      </c>
      <c r="CH14" s="21"/>
      <c r="CI14" s="21"/>
      <c r="CJ14" s="21" t="s">
        <v>11</v>
      </c>
      <c r="CK14" s="21"/>
      <c r="CL14" s="21"/>
      <c r="CM14" s="21" t="s">
        <v>27</v>
      </c>
      <c r="CN14" s="21" t="s">
        <v>5</v>
      </c>
      <c r="CO14" s="21" t="s">
        <v>36</v>
      </c>
      <c r="CP14" s="21"/>
      <c r="CQ14" s="21"/>
      <c r="CR14" s="21"/>
      <c r="CS14" s="21"/>
      <c r="CT14" s="21"/>
      <c r="CU14" s="21" t="s">
        <v>33</v>
      </c>
      <c r="CV14" s="21" t="s">
        <v>20</v>
      </c>
      <c r="CW14" s="21"/>
      <c r="CX14" s="33">
        <f>COUNTIF(E14:CW14,"МАТ")</f>
        <v>0</v>
      </c>
      <c r="CY14" s="24">
        <f>COUNTIF(F14:CX14,"РУС")</f>
        <v>5</v>
      </c>
      <c r="CZ14" s="24">
        <f>COUNTIF(G14:CY14,"АЛГ")</f>
        <v>4</v>
      </c>
      <c r="DA14" s="24">
        <f>COUNTIF(H14:CZ14,"ГЕМ")</f>
        <v>2</v>
      </c>
      <c r="DB14" s="24">
        <f>COUNTIF(I14:DA14,"ОКР")</f>
        <v>0</v>
      </c>
      <c r="DC14" s="24">
        <f>COUNTIF(J14:DB14,"БИО")</f>
        <v>3</v>
      </c>
      <c r="DD14" s="24">
        <f>COUNTIF(K14:DC14,"ГЕО")</f>
        <v>1</v>
      </c>
      <c r="DE14" s="24">
        <f>COUNTIF(L14:DD14,"ИНФ")</f>
        <v>0</v>
      </c>
      <c r="DF14" s="24">
        <f>COUNTIF(M14:DE14,"ИСТ")</f>
        <v>2</v>
      </c>
      <c r="DG14" s="24">
        <f>COUNTIF(N14:DF14,"ОБЩ")</f>
        <v>1</v>
      </c>
      <c r="DH14" s="24">
        <f>COUNTIF(O14:DG14,"ФИЗ")</f>
        <v>2</v>
      </c>
      <c r="DI14" s="24">
        <f>COUNTIF(P14:DH14,"ХИМ")</f>
        <v>0</v>
      </c>
      <c r="DJ14" s="24">
        <f>COUNTIF(Q14:DI14,"АНГ")</f>
        <v>5</v>
      </c>
      <c r="DK14" s="24">
        <f>COUNTIF(R14:DJ14,"НЕМ")</f>
        <v>0</v>
      </c>
      <c r="DL14" s="24">
        <f>COUNTIF(S14:DK14,"ФРА")</f>
        <v>0</v>
      </c>
      <c r="DM14" s="24">
        <f>COUNTIF(T14:DL14,"ЛИТ")</f>
        <v>1</v>
      </c>
      <c r="DN14" s="24">
        <f>COUNTIF(U14:DM14,"ОБЖ")</f>
        <v>0</v>
      </c>
      <c r="DO14" s="24">
        <f>COUNTIF(V14:DN14,"ФЗР")</f>
        <v>0</v>
      </c>
      <c r="DP14" s="24">
        <f>COUNTIF(W14:DO14,"МУЗ")</f>
        <v>0</v>
      </c>
      <c r="DQ14" s="24">
        <f>COUNTIF(X14:DP14,"ТЕХ")</f>
        <v>0</v>
      </c>
      <c r="DR14" s="24">
        <f>COUNTIF(Y14:DQ14,"АСТ")</f>
        <v>0</v>
      </c>
      <c r="DS14" s="24">
        <f t="shared" si="0"/>
        <v>1</v>
      </c>
    </row>
    <row r="15" spans="1:123" ht="16.149999999999999" customHeight="1" x14ac:dyDescent="0.2">
      <c r="D15" s="32" t="s">
        <v>39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 t="s">
        <v>5</v>
      </c>
      <c r="R15" s="22" t="s">
        <v>11</v>
      </c>
      <c r="S15" s="21"/>
      <c r="T15" s="21"/>
      <c r="U15" s="21"/>
      <c r="V15" s="21"/>
      <c r="W15" s="22"/>
      <c r="X15" s="21"/>
      <c r="Y15" s="21"/>
      <c r="Z15" s="21" t="s">
        <v>25</v>
      </c>
      <c r="AA15" s="21"/>
      <c r="AB15" s="21"/>
      <c r="AC15" s="21"/>
      <c r="AD15" s="21"/>
      <c r="AE15" s="38" t="s">
        <v>27</v>
      </c>
      <c r="AF15" s="22"/>
      <c r="AG15" s="21"/>
      <c r="AH15" s="21"/>
      <c r="AI15" s="21"/>
      <c r="AJ15" s="21" t="s">
        <v>11</v>
      </c>
      <c r="AK15" s="21"/>
      <c r="AL15" s="21"/>
      <c r="AM15" s="21"/>
      <c r="AN15" s="21"/>
      <c r="AO15" s="21" t="s">
        <v>5</v>
      </c>
      <c r="AP15" s="21" t="s">
        <v>33</v>
      </c>
      <c r="AQ15" s="21" t="s">
        <v>29</v>
      </c>
      <c r="AR15" s="21"/>
      <c r="AS15" s="21"/>
      <c r="AT15" s="21"/>
      <c r="AU15" s="21"/>
      <c r="AV15" s="21"/>
      <c r="AW15" s="21" t="s">
        <v>50</v>
      </c>
      <c r="AX15" s="21" t="s">
        <v>20</v>
      </c>
      <c r="AY15" s="21" t="s">
        <v>11</v>
      </c>
      <c r="AZ15" s="21"/>
      <c r="BA15" s="21"/>
      <c r="BB15" s="21" t="s">
        <v>5</v>
      </c>
      <c r="BC15" s="21" t="s">
        <v>27</v>
      </c>
      <c r="BD15" s="21"/>
      <c r="BE15" s="21"/>
      <c r="BF15" s="21"/>
      <c r="BG15" s="21"/>
      <c r="BH15" s="21"/>
      <c r="BI15" s="21"/>
      <c r="BJ15" s="21" t="s">
        <v>36</v>
      </c>
      <c r="BK15" s="21" t="s">
        <v>7</v>
      </c>
      <c r="BL15" s="21" t="s">
        <v>11</v>
      </c>
      <c r="BM15" s="21"/>
      <c r="BN15" s="21"/>
      <c r="BO15" s="21" t="s">
        <v>7</v>
      </c>
      <c r="BP15" s="21"/>
      <c r="BQ15" s="21"/>
      <c r="BR15" s="21"/>
      <c r="BS15" s="21"/>
      <c r="BT15" s="21"/>
      <c r="BU15" s="21" t="s">
        <v>23</v>
      </c>
      <c r="BV15" s="21"/>
      <c r="BW15" s="21" t="s">
        <v>35</v>
      </c>
      <c r="BX15" s="21"/>
      <c r="BY15" s="21"/>
      <c r="BZ15" s="21"/>
      <c r="CA15" s="21"/>
      <c r="CB15" s="21"/>
      <c r="CC15" s="21" t="s">
        <v>27</v>
      </c>
      <c r="CD15" s="21" t="s">
        <v>25</v>
      </c>
      <c r="CE15" s="21"/>
      <c r="CF15" s="21"/>
      <c r="CG15" s="21"/>
      <c r="CH15" s="21" t="s">
        <v>7</v>
      </c>
      <c r="CI15" s="21" t="s">
        <v>29</v>
      </c>
      <c r="CJ15" s="21"/>
      <c r="CK15" s="21" t="s">
        <v>7</v>
      </c>
      <c r="CL15" s="21"/>
      <c r="CM15" s="21" t="s">
        <v>31</v>
      </c>
      <c r="CN15" s="21"/>
      <c r="CO15" s="39" t="s">
        <v>27</v>
      </c>
      <c r="CP15" s="21" t="s">
        <v>20</v>
      </c>
      <c r="CQ15" s="21"/>
      <c r="CR15" s="21"/>
      <c r="CS15" s="21" t="s">
        <v>5</v>
      </c>
      <c r="CT15" s="39" t="s">
        <v>11</v>
      </c>
      <c r="CU15" s="21"/>
      <c r="CV15" s="21" t="s">
        <v>36</v>
      </c>
      <c r="CW15" s="21"/>
      <c r="CX15" s="33">
        <f>COUNTIF(E15:CW15,"МАТ")</f>
        <v>0</v>
      </c>
      <c r="CY15" s="24">
        <f>COUNTIF(F15:CX15,"РУС")</f>
        <v>4</v>
      </c>
      <c r="CZ15" s="24">
        <f>COUNTIF(G15:CY15,"АЛГ")</f>
        <v>4</v>
      </c>
      <c r="DA15" s="24">
        <f>COUNTIF(H15:CZ15,"ГЕМ")</f>
        <v>2</v>
      </c>
      <c r="DB15" s="24">
        <f>COUNTIF(I15:DA15,"ОКР")</f>
        <v>0</v>
      </c>
      <c r="DC15" s="24">
        <f>COUNTIF(J15:DB15,"БИО")</f>
        <v>2</v>
      </c>
      <c r="DD15" s="24">
        <f>COUNTIF(K15:DC15,"ГЕО")</f>
        <v>2</v>
      </c>
      <c r="DE15" s="24">
        <f>COUNTIF(L15:DD15,"ИНФ")</f>
        <v>1</v>
      </c>
      <c r="DF15" s="24">
        <f>COUNTIF(M15:DE15,"ИСТ")</f>
        <v>2</v>
      </c>
      <c r="DG15" s="24">
        <f>COUNTIF(N15:DF15,"ОБЩ")</f>
        <v>1</v>
      </c>
      <c r="DH15" s="24">
        <f>COUNTIF(O15:DG15,"ФИЗ")</f>
        <v>1</v>
      </c>
      <c r="DI15" s="24">
        <f>COUNTIF(P15:DH15,"ХИМ")</f>
        <v>1</v>
      </c>
      <c r="DJ15" s="24">
        <f>COUNTIF(Q15:DI15,"АНГ")</f>
        <v>5</v>
      </c>
      <c r="DK15" s="24">
        <f>COUNTIF(R15:DJ15,"НЕМ")</f>
        <v>0</v>
      </c>
      <c r="DL15" s="24">
        <f>COUNTIF(S15:DK15,"ФРА")</f>
        <v>0</v>
      </c>
      <c r="DM15" s="24">
        <f>COUNTIF(T15:DL15,"ЛИТ")</f>
        <v>4</v>
      </c>
      <c r="DN15" s="24">
        <f>COUNTIF(U15:DM15,"ОБЖ")</f>
        <v>0</v>
      </c>
      <c r="DO15" s="24">
        <f>COUNTIF(V15:DN15,"ФЗР")</f>
        <v>0</v>
      </c>
      <c r="DP15" s="24">
        <f>COUNTIF(W15:DO15,"МУЗ")</f>
        <v>0</v>
      </c>
      <c r="DQ15" s="24">
        <f>COUNTIF(X15:DP15,"ТЕХ")</f>
        <v>0</v>
      </c>
      <c r="DR15" s="24">
        <f>COUNTIF(Y15:DQ15,"АСТ")</f>
        <v>0</v>
      </c>
      <c r="DS15" s="24">
        <f t="shared" si="0"/>
        <v>1</v>
      </c>
    </row>
    <row r="16" spans="1:123" ht="16.149999999999999" customHeight="1" x14ac:dyDescent="0.2">
      <c r="B16" s="5"/>
      <c r="D16" s="32" t="s">
        <v>40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21" t="s">
        <v>36</v>
      </c>
      <c r="T16" s="22"/>
      <c r="U16" s="21"/>
      <c r="V16" s="21"/>
      <c r="W16" s="21" t="s">
        <v>11</v>
      </c>
      <c r="X16" s="21" t="s">
        <v>5</v>
      </c>
      <c r="Y16" s="22" t="s">
        <v>20</v>
      </c>
      <c r="Z16" s="21"/>
      <c r="AA16" s="21" t="s">
        <v>7</v>
      </c>
      <c r="AB16" s="21"/>
      <c r="AC16" s="21" t="s">
        <v>27</v>
      </c>
      <c r="AD16" s="21"/>
      <c r="AE16" s="21"/>
      <c r="AF16" s="22"/>
      <c r="AG16" s="21"/>
      <c r="AH16" s="21"/>
      <c r="AI16" s="21" t="s">
        <v>33</v>
      </c>
      <c r="AJ16" s="21"/>
      <c r="AK16" s="21" t="s">
        <v>11</v>
      </c>
      <c r="AL16" s="21"/>
      <c r="AM16" s="21"/>
      <c r="AN16" s="21"/>
      <c r="AO16" s="21" t="s">
        <v>20</v>
      </c>
      <c r="AP16" s="39"/>
      <c r="AQ16" s="21"/>
      <c r="AR16" s="21"/>
      <c r="AS16" s="21"/>
      <c r="AT16" s="21"/>
      <c r="AU16" s="21"/>
      <c r="AV16" s="21" t="s">
        <v>5</v>
      </c>
      <c r="AW16" s="21"/>
      <c r="AX16" s="21" t="s">
        <v>33</v>
      </c>
      <c r="AY16" s="21" t="s">
        <v>7</v>
      </c>
      <c r="AZ16" s="21"/>
      <c r="BA16" s="21"/>
      <c r="BB16" s="21" t="s">
        <v>27</v>
      </c>
      <c r="BC16" s="21" t="s">
        <v>29</v>
      </c>
      <c r="BD16" s="21"/>
      <c r="BE16" s="21"/>
      <c r="BF16" s="21"/>
      <c r="BG16" s="21" t="s">
        <v>31</v>
      </c>
      <c r="BH16" s="21"/>
      <c r="BI16" s="21" t="s">
        <v>5</v>
      </c>
      <c r="BJ16" s="21"/>
      <c r="BK16" s="21"/>
      <c r="BL16" s="21"/>
      <c r="BM16" s="21"/>
      <c r="BN16" s="21" t="s">
        <v>25</v>
      </c>
      <c r="BO16" s="21" t="s">
        <v>11</v>
      </c>
      <c r="BP16" s="21" t="s">
        <v>20</v>
      </c>
      <c r="BQ16" s="21"/>
      <c r="BR16" s="21" t="s">
        <v>33</v>
      </c>
      <c r="BS16" s="21"/>
      <c r="BT16" s="21"/>
      <c r="BU16" s="21"/>
      <c r="BV16" s="21"/>
      <c r="BW16" s="21" t="s">
        <v>35</v>
      </c>
      <c r="BX16" s="21" t="s">
        <v>23</v>
      </c>
      <c r="BY16" s="21"/>
      <c r="BZ16" s="21"/>
      <c r="CA16" s="21"/>
      <c r="CB16" s="21" t="s">
        <v>5</v>
      </c>
      <c r="CC16" s="21" t="s">
        <v>11</v>
      </c>
      <c r="CD16" s="21"/>
      <c r="CE16" s="21"/>
      <c r="CF16" s="21"/>
      <c r="CG16" s="21"/>
      <c r="CH16" s="21" t="s">
        <v>27</v>
      </c>
      <c r="CI16" s="21"/>
      <c r="CJ16" s="21"/>
      <c r="CK16" s="21"/>
      <c r="CL16" s="21"/>
      <c r="CM16" s="21" t="s">
        <v>29</v>
      </c>
      <c r="CN16" s="21"/>
      <c r="CO16" s="39" t="s">
        <v>36</v>
      </c>
      <c r="CP16" s="21" t="s">
        <v>23</v>
      </c>
      <c r="CQ16" s="21"/>
      <c r="CR16" s="21"/>
      <c r="CS16" s="21" t="s">
        <v>50</v>
      </c>
      <c r="CT16" s="21" t="s">
        <v>11</v>
      </c>
      <c r="CU16" s="21" t="s">
        <v>7</v>
      </c>
      <c r="CV16" s="21" t="s">
        <v>20</v>
      </c>
      <c r="CW16" s="21"/>
      <c r="CX16" s="33">
        <f>COUNTIF(E16:CW16,"МАТ")</f>
        <v>0</v>
      </c>
      <c r="CY16" s="24">
        <f>COUNTIF(F16:CX16,"РУС")</f>
        <v>4</v>
      </c>
      <c r="CZ16" s="24">
        <f>COUNTIF(G16:CY16,"АЛГ")</f>
        <v>3</v>
      </c>
      <c r="DA16" s="24">
        <f>COUNTIF(H16:CZ16,"ГЕМ")</f>
        <v>2</v>
      </c>
      <c r="DB16" s="24">
        <f>COUNTIF(I16:DA16,"ОКР")</f>
        <v>0</v>
      </c>
      <c r="DC16" s="24">
        <f>COUNTIF(J16:DB16,"БИО")</f>
        <v>2</v>
      </c>
      <c r="DD16" s="24">
        <f>COUNTIF(K16:DC16,"ГЕО")</f>
        <v>1</v>
      </c>
      <c r="DE16" s="24">
        <f>COUNTIF(L16:DD16,"ИНФ")</f>
        <v>1</v>
      </c>
      <c r="DF16" s="24">
        <f>COUNTIF(M16:DE16,"ИСТ")</f>
        <v>4</v>
      </c>
      <c r="DG16" s="24">
        <f>COUNTIF(N16:DF16,"ОБЩ")</f>
        <v>2</v>
      </c>
      <c r="DH16" s="24">
        <f>COUNTIF(O16:DG16,"ФИЗ")</f>
        <v>3</v>
      </c>
      <c r="DI16" s="24">
        <f>COUNTIF(P16:DH16,"ХИМ")</f>
        <v>1</v>
      </c>
      <c r="DJ16" s="24">
        <f>COUNTIF(Q16:DI16,"АНГ")</f>
        <v>5</v>
      </c>
      <c r="DK16" s="24">
        <f>COUNTIF(R16:DJ16,"НЕМ")</f>
        <v>0</v>
      </c>
      <c r="DL16" s="24">
        <f>COUNTIF(S16:DK16,"ФРА")</f>
        <v>0</v>
      </c>
      <c r="DM16" s="24">
        <f>COUNTIF(T16:DL16,"ЛИТ")</f>
        <v>3</v>
      </c>
      <c r="DN16" s="24">
        <f>COUNTIF(U16:DM16,"ОБЖ")</f>
        <v>0</v>
      </c>
      <c r="DO16" s="24">
        <f>COUNTIF(V16:DN16,"ФЗР")</f>
        <v>0</v>
      </c>
      <c r="DP16" s="24">
        <f>COUNTIF(W16:DO16,"МУЗ")</f>
        <v>0</v>
      </c>
      <c r="DQ16" s="24">
        <f>COUNTIF(X16:DP16,"ТЕХ")</f>
        <v>0</v>
      </c>
      <c r="DR16" s="24">
        <f>COUNTIF(Y16:DQ16,"АСТ")</f>
        <v>0</v>
      </c>
      <c r="DS16" s="24">
        <f t="shared" si="0"/>
        <v>1</v>
      </c>
    </row>
    <row r="17" spans="1:123" ht="16.149999999999999" customHeight="1" x14ac:dyDescent="0.2">
      <c r="B17" s="5"/>
      <c r="D17" s="32" t="s">
        <v>41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 t="s">
        <v>36</v>
      </c>
      <c r="T17" s="22"/>
      <c r="U17" s="21"/>
      <c r="V17" s="21"/>
      <c r="W17" s="21" t="s">
        <v>11</v>
      </c>
      <c r="X17" s="21" t="s">
        <v>5</v>
      </c>
      <c r="Y17" s="22" t="s">
        <v>20</v>
      </c>
      <c r="Z17" s="21"/>
      <c r="AA17" s="21" t="s">
        <v>7</v>
      </c>
      <c r="AB17" s="21"/>
      <c r="AC17" s="21" t="s">
        <v>27</v>
      </c>
      <c r="AD17" s="21"/>
      <c r="AE17" s="21"/>
      <c r="AF17" s="21"/>
      <c r="AG17" s="21"/>
      <c r="AH17" s="21"/>
      <c r="AI17" s="21" t="s">
        <v>33</v>
      </c>
      <c r="AJ17" s="21"/>
      <c r="AK17" s="21" t="s">
        <v>11</v>
      </c>
      <c r="AL17" s="21"/>
      <c r="AM17" s="21"/>
      <c r="AN17" s="21"/>
      <c r="AO17" s="21" t="s">
        <v>20</v>
      </c>
      <c r="AP17" s="39"/>
      <c r="AQ17" s="21"/>
      <c r="AR17" s="21"/>
      <c r="AS17" s="21"/>
      <c r="AT17" s="21"/>
      <c r="AU17" s="21"/>
      <c r="AV17" s="21" t="s">
        <v>5</v>
      </c>
      <c r="AW17" s="21"/>
      <c r="AX17" s="21" t="s">
        <v>33</v>
      </c>
      <c r="AY17" s="21" t="s">
        <v>7</v>
      </c>
      <c r="AZ17" s="21"/>
      <c r="BA17" s="21"/>
      <c r="BB17" s="21" t="s">
        <v>27</v>
      </c>
      <c r="BC17" s="21" t="s">
        <v>29</v>
      </c>
      <c r="BD17" s="21"/>
      <c r="BE17" s="21"/>
      <c r="BF17" s="21"/>
      <c r="BG17" s="21" t="s">
        <v>31</v>
      </c>
      <c r="BH17" s="21"/>
      <c r="BI17" s="21" t="s">
        <v>5</v>
      </c>
      <c r="BJ17" s="21"/>
      <c r="BK17" s="21"/>
      <c r="BL17" s="21"/>
      <c r="BM17" s="21"/>
      <c r="BN17" s="21" t="s">
        <v>25</v>
      </c>
      <c r="BO17" s="21" t="s">
        <v>11</v>
      </c>
      <c r="BP17" s="21" t="s">
        <v>20</v>
      </c>
      <c r="BQ17" s="21"/>
      <c r="BR17" s="21" t="s">
        <v>33</v>
      </c>
      <c r="BS17" s="21"/>
      <c r="BT17" s="21"/>
      <c r="BU17" s="21"/>
      <c r="BV17" s="21"/>
      <c r="BW17" s="21" t="s">
        <v>35</v>
      </c>
      <c r="BX17" s="21" t="s">
        <v>23</v>
      </c>
      <c r="BY17" s="21"/>
      <c r="BZ17" s="21"/>
      <c r="CA17" s="21"/>
      <c r="CB17" s="21" t="s">
        <v>5</v>
      </c>
      <c r="CC17" s="21" t="s">
        <v>11</v>
      </c>
      <c r="CD17" s="21"/>
      <c r="CE17" s="21"/>
      <c r="CF17" s="21"/>
      <c r="CG17" s="21"/>
      <c r="CH17" s="21" t="s">
        <v>27</v>
      </c>
      <c r="CI17" s="21"/>
      <c r="CJ17" s="21"/>
      <c r="CK17" s="21"/>
      <c r="CL17" s="21"/>
      <c r="CM17" s="21" t="s">
        <v>29</v>
      </c>
      <c r="CN17" s="21"/>
      <c r="CO17" s="39" t="s">
        <v>36</v>
      </c>
      <c r="CP17" s="21" t="s">
        <v>23</v>
      </c>
      <c r="CQ17" s="21"/>
      <c r="CR17" s="21"/>
      <c r="CS17" s="21"/>
      <c r="CT17" s="21" t="s">
        <v>11</v>
      </c>
      <c r="CU17" s="21" t="s">
        <v>7</v>
      </c>
      <c r="CV17" s="21" t="s">
        <v>20</v>
      </c>
      <c r="CW17" s="21" t="s">
        <v>50</v>
      </c>
      <c r="CX17" s="33">
        <f>COUNTIF(E17:CW17,"МАТ")</f>
        <v>0</v>
      </c>
      <c r="CY17" s="24">
        <f>COUNTIF(F17:CX17,"РУС")</f>
        <v>4</v>
      </c>
      <c r="CZ17" s="24">
        <f>COUNTIF(G17:CY17,"АЛГ")</f>
        <v>3</v>
      </c>
      <c r="DA17" s="24">
        <f>COUNTIF(H17:CZ17,"ГЕМ")</f>
        <v>2</v>
      </c>
      <c r="DB17" s="24">
        <f>COUNTIF(I17:DA17,"ОКР")</f>
        <v>0</v>
      </c>
      <c r="DC17" s="24">
        <f>COUNTIF(J17:DB17,"БИО")</f>
        <v>2</v>
      </c>
      <c r="DD17" s="24">
        <f>COUNTIF(K17:DC17,"ГЕО")</f>
        <v>1</v>
      </c>
      <c r="DE17" s="24">
        <f>COUNTIF(L17:DD17,"ИНФ")</f>
        <v>1</v>
      </c>
      <c r="DF17" s="24">
        <f>COUNTIF(M17:DE17,"ИСТ")</f>
        <v>4</v>
      </c>
      <c r="DG17" s="24">
        <f>COUNTIF(N17:DF17,"ОБЩ")</f>
        <v>2</v>
      </c>
      <c r="DH17" s="24">
        <f>COUNTIF(O17:DG17,"ФИЗ")</f>
        <v>3</v>
      </c>
      <c r="DI17" s="24">
        <f>COUNTIF(P17:DH17,"ХИМ")</f>
        <v>1</v>
      </c>
      <c r="DJ17" s="24">
        <f>COUNTIF(Q17:DI17,"АНГ")</f>
        <v>5</v>
      </c>
      <c r="DK17" s="24">
        <f>COUNTIF(R17:DJ17,"НЕМ")</f>
        <v>0</v>
      </c>
      <c r="DL17" s="24">
        <f>COUNTIF(S17:DK17,"ФРА")</f>
        <v>0</v>
      </c>
      <c r="DM17" s="24">
        <f>COUNTIF(T17:DL17,"ЛИТ")</f>
        <v>3</v>
      </c>
      <c r="DN17" s="24">
        <f>COUNTIF(U17:DM17,"ОБЖ")</f>
        <v>0</v>
      </c>
      <c r="DO17" s="24">
        <f>COUNTIF(V17:DN17,"ФЗР")</f>
        <v>0</v>
      </c>
      <c r="DP17" s="24">
        <f>COUNTIF(W17:DO17,"МУЗ")</f>
        <v>0</v>
      </c>
      <c r="DQ17" s="24">
        <f>COUNTIF(X17:DP17,"ТЕХ")</f>
        <v>0</v>
      </c>
      <c r="DR17" s="24">
        <f>COUNTIF(Y17:DQ17,"АСТ")</f>
        <v>0</v>
      </c>
      <c r="DS17" s="24">
        <f t="shared" si="0"/>
        <v>1</v>
      </c>
    </row>
    <row r="18" spans="1:123" ht="15.75" customHeight="1" x14ac:dyDescent="0.25">
      <c r="A18" s="3"/>
      <c r="B18" s="17"/>
      <c r="E18" s="35">
        <v>5</v>
      </c>
      <c r="F18" s="35">
        <v>6</v>
      </c>
      <c r="G18" s="35">
        <v>7</v>
      </c>
      <c r="H18" s="35">
        <v>8</v>
      </c>
      <c r="I18" s="35">
        <v>9</v>
      </c>
      <c r="J18" s="35">
        <v>10</v>
      </c>
      <c r="K18" s="35">
        <v>12</v>
      </c>
      <c r="L18" s="35">
        <v>13</v>
      </c>
      <c r="M18" s="35">
        <v>14</v>
      </c>
      <c r="N18" s="35">
        <v>15</v>
      </c>
      <c r="O18" s="35">
        <v>16</v>
      </c>
      <c r="P18" s="35">
        <v>17</v>
      </c>
      <c r="Q18" s="35">
        <v>19</v>
      </c>
      <c r="R18" s="35">
        <v>20</v>
      </c>
      <c r="S18" s="35">
        <v>21</v>
      </c>
      <c r="T18" s="35">
        <v>22</v>
      </c>
      <c r="U18" s="35">
        <v>23</v>
      </c>
      <c r="V18" s="35">
        <v>24</v>
      </c>
      <c r="W18" s="35">
        <v>26</v>
      </c>
      <c r="X18" s="35">
        <v>27</v>
      </c>
      <c r="Y18" s="35">
        <v>28</v>
      </c>
      <c r="Z18" s="35">
        <v>29</v>
      </c>
      <c r="AA18" s="35">
        <v>30</v>
      </c>
      <c r="AB18" s="35"/>
      <c r="AC18" s="35">
        <v>3</v>
      </c>
      <c r="AD18" s="35">
        <v>4</v>
      </c>
      <c r="AE18" s="35">
        <v>5</v>
      </c>
      <c r="AF18" s="35">
        <v>6</v>
      </c>
      <c r="AG18" s="35">
        <v>7</v>
      </c>
      <c r="AH18" s="35">
        <v>8</v>
      </c>
      <c r="AI18" s="35">
        <v>10</v>
      </c>
      <c r="AJ18" s="35">
        <v>11</v>
      </c>
      <c r="AK18" s="35">
        <v>12</v>
      </c>
      <c r="AL18" s="35">
        <v>13</v>
      </c>
      <c r="AM18" s="35">
        <v>14</v>
      </c>
      <c r="AN18" s="35">
        <v>15</v>
      </c>
      <c r="AO18" s="35">
        <v>17</v>
      </c>
      <c r="AP18" s="35">
        <v>18</v>
      </c>
      <c r="AQ18" s="35">
        <v>19</v>
      </c>
      <c r="AR18" s="36">
        <v>20</v>
      </c>
      <c r="AS18" s="35">
        <v>21</v>
      </c>
      <c r="AT18" s="35">
        <v>22</v>
      </c>
      <c r="AU18" s="35">
        <v>24</v>
      </c>
      <c r="AV18" s="35">
        <v>25</v>
      </c>
      <c r="AW18" s="35">
        <v>26</v>
      </c>
      <c r="AX18" s="35">
        <v>27</v>
      </c>
      <c r="AY18" s="35">
        <v>28</v>
      </c>
      <c r="AZ18" s="35">
        <v>29</v>
      </c>
      <c r="BA18" s="35">
        <v>7</v>
      </c>
      <c r="BB18" s="35">
        <v>8</v>
      </c>
      <c r="BC18" s="35">
        <v>9</v>
      </c>
      <c r="BD18" s="35">
        <v>10</v>
      </c>
      <c r="BE18" s="35">
        <v>11</v>
      </c>
      <c r="BF18" s="35">
        <v>12</v>
      </c>
      <c r="BG18" s="35">
        <v>13</v>
      </c>
      <c r="BH18" s="35">
        <v>14</v>
      </c>
      <c r="BI18" s="35">
        <v>15</v>
      </c>
      <c r="BJ18" s="35">
        <v>16</v>
      </c>
      <c r="BK18" s="35">
        <v>17</v>
      </c>
      <c r="BL18" s="35">
        <v>18</v>
      </c>
      <c r="BM18" s="35">
        <v>19</v>
      </c>
      <c r="BN18" s="35"/>
      <c r="BO18" s="35">
        <v>21</v>
      </c>
      <c r="BP18" s="35">
        <v>22</v>
      </c>
      <c r="BQ18" s="35">
        <v>23</v>
      </c>
      <c r="BR18" s="35">
        <v>24</v>
      </c>
      <c r="BS18" s="35">
        <v>25</v>
      </c>
      <c r="BT18" s="35">
        <v>26</v>
      </c>
      <c r="BU18" s="35">
        <v>28</v>
      </c>
      <c r="BV18" s="35">
        <v>29</v>
      </c>
      <c r="BW18" s="35">
        <v>30</v>
      </c>
      <c r="BX18" s="35">
        <v>1</v>
      </c>
      <c r="BY18" s="35">
        <v>2</v>
      </c>
      <c r="BZ18" s="35">
        <v>3</v>
      </c>
      <c r="CA18" s="35">
        <v>5</v>
      </c>
      <c r="CB18" s="35">
        <v>6</v>
      </c>
      <c r="CC18" s="35">
        <v>7</v>
      </c>
      <c r="CD18" s="35">
        <v>8</v>
      </c>
      <c r="CE18" s="35">
        <v>9</v>
      </c>
      <c r="CF18" s="35">
        <v>10</v>
      </c>
      <c r="CG18" s="35">
        <v>12</v>
      </c>
      <c r="CH18" s="35">
        <v>13</v>
      </c>
      <c r="CI18" s="35">
        <v>14</v>
      </c>
      <c r="CJ18" s="35">
        <v>15</v>
      </c>
      <c r="CK18" s="35">
        <v>16</v>
      </c>
      <c r="CL18" s="35">
        <v>17</v>
      </c>
      <c r="CM18" s="35">
        <v>19</v>
      </c>
      <c r="CN18" s="35">
        <v>20</v>
      </c>
      <c r="CO18" s="35">
        <v>21</v>
      </c>
      <c r="CP18" s="35">
        <v>22</v>
      </c>
      <c r="CQ18" s="35">
        <v>23</v>
      </c>
      <c r="CR18" s="35">
        <v>24</v>
      </c>
      <c r="CS18" s="35"/>
      <c r="CT18" s="35">
        <v>26</v>
      </c>
      <c r="CU18" s="35">
        <v>27</v>
      </c>
      <c r="CV18" s="35">
        <v>28</v>
      </c>
      <c r="CW18" s="35">
        <v>29</v>
      </c>
      <c r="DJ18" s="26"/>
      <c r="DK18" s="26"/>
      <c r="DL18" s="26"/>
      <c r="DM18" s="27"/>
      <c r="DN18" s="27"/>
      <c r="DO18" s="27"/>
      <c r="DP18" s="27"/>
      <c r="DQ18" s="27"/>
      <c r="DR18" s="28"/>
    </row>
    <row r="19" spans="1:123" s="8" customFormat="1" ht="16.149999999999999" customHeight="1" x14ac:dyDescent="0.2">
      <c r="B19" s="18"/>
      <c r="D19" s="23"/>
      <c r="E19" s="47" t="s">
        <v>0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40"/>
      <c r="AC19" s="11"/>
      <c r="AD19" s="12"/>
      <c r="AE19" s="12"/>
      <c r="AF19" s="12" t="s">
        <v>1</v>
      </c>
      <c r="AG19" s="12"/>
      <c r="AH19" s="12"/>
      <c r="AI19" s="12"/>
      <c r="AJ19" s="12"/>
      <c r="AK19" s="12"/>
      <c r="AL19" s="12"/>
      <c r="AM19" s="12"/>
      <c r="AN19" s="12"/>
      <c r="AO19" s="12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51" t="s">
        <v>2</v>
      </c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13"/>
      <c r="BW19" s="13"/>
      <c r="BX19" s="52" t="s">
        <v>3</v>
      </c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6"/>
      <c r="DK19" s="26"/>
      <c r="DL19" s="26"/>
      <c r="DM19" s="27"/>
      <c r="DN19" s="27"/>
      <c r="DO19" s="27"/>
      <c r="DP19" s="26"/>
      <c r="DQ19" s="27"/>
      <c r="DR19" s="26"/>
    </row>
    <row r="20" spans="1:123" ht="28.9" customHeight="1" x14ac:dyDescent="0.25">
      <c r="A20" s="30" t="s">
        <v>56</v>
      </c>
      <c r="DQ20" s="23"/>
    </row>
    <row r="21" spans="1:123" ht="15.75" customHeight="1" x14ac:dyDescent="0.25"/>
    <row r="22" spans="1:123" ht="15.75" customHeight="1" x14ac:dyDescent="0.25"/>
    <row r="23" spans="1:123" ht="15.75" customHeight="1" x14ac:dyDescent="0.25"/>
    <row r="24" spans="1:123" ht="15.75" customHeight="1" x14ac:dyDescent="0.25"/>
    <row r="25" spans="1:123" ht="15.75" customHeight="1" x14ac:dyDescent="0.25"/>
    <row r="26" spans="1:123" ht="15.75" customHeight="1" x14ac:dyDescent="0.25"/>
    <row r="27" spans="1:123" ht="15.75" customHeight="1" x14ac:dyDescent="0.25"/>
    <row r="28" spans="1:123" ht="15.75" customHeight="1" x14ac:dyDescent="0.25"/>
    <row r="29" spans="1:123" ht="15.75" customHeight="1" x14ac:dyDescent="0.25"/>
    <row r="30" spans="1:123" ht="15.75" customHeight="1" x14ac:dyDescent="0.25"/>
    <row r="31" spans="1:123" ht="15.75" customHeight="1" x14ac:dyDescent="0.25"/>
    <row r="32" spans="1:12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</sheetData>
  <sortState ref="A2:B25">
    <sortCondition ref="A2:A25"/>
  </sortState>
  <mergeCells count="10">
    <mergeCell ref="A1:B1"/>
    <mergeCell ref="BA1:BW1"/>
    <mergeCell ref="CX1:DS1"/>
    <mergeCell ref="E19:AA19"/>
    <mergeCell ref="AP19:AZ19"/>
    <mergeCell ref="BA19:BU19"/>
    <mergeCell ref="BX19:CW19"/>
    <mergeCell ref="E1:AA1"/>
    <mergeCell ref="AP1:AZ1"/>
    <mergeCell ref="BX1:CW1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User</cp:lastModifiedBy>
  <cp:lastPrinted>2022-09-02T07:17:03Z</cp:lastPrinted>
  <dcterms:created xsi:type="dcterms:W3CDTF">2021-09-20T17:47:09Z</dcterms:created>
  <dcterms:modified xsi:type="dcterms:W3CDTF">2023-09-06T12:06:45Z</dcterms:modified>
</cp:coreProperties>
</file>